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filterPrivacy="1" defaultThemeVersion="166925"/>
  <xr:revisionPtr revIDLastSave="0" documentId="13_ncr:1_{F129AA75-6ED7-421F-BB5C-FC03B06FD606}" xr6:coauthVersionLast="47" xr6:coauthVersionMax="47" xr10:uidLastSave="{00000000-0000-0000-0000-000000000000}"/>
  <workbookProtection workbookAlgorithmName="SHA-512" workbookHashValue="ti2s1btRCF4wq3rw+Xe4alh04WXIDwNL2THqL+psp+Xfu6DGzlp8CKix4+ETkQliLsAEKrDlOBnOJcvFHf7Vdw==" workbookSaltValue="6tmT+0QGXoOaaUKMnkYzJQ==" workbookSpinCount="100000" lockStructure="1"/>
  <bookViews>
    <workbookView xWindow="28680" yWindow="-120" windowWidth="29040" windowHeight="15720" tabRatio="735" activeTab="1" xr2:uid="{A11A6737-7705-40D7-800D-37439176E835}"/>
  </bookViews>
  <sheets>
    <sheet name="事業化状況報告時期計算シート" sheetId="24" r:id="rId1"/>
    <sheet name="【個人】1回目＞計算用シート" sheetId="10" r:id="rId2"/>
    <sheet name="【個人】2回目＞計算用シート" sheetId="21" r:id="rId3"/>
    <sheet name="【個人】3回目＞計算用シート" sheetId="22" r:id="rId4"/>
    <sheet name="【個人】4回目＞計算用シート" sheetId="23" r:id="rId5"/>
    <sheet name="データ用" sheetId="5" state="hidden" r:id="rId6"/>
  </sheets>
  <definedNames>
    <definedName name="_1" localSheetId="2">'【個人】2回目＞計算用シート'!$L$39</definedName>
    <definedName name="_1" localSheetId="3">'【個人】3回目＞計算用シート'!$L$39</definedName>
    <definedName name="_1" localSheetId="4">'【個人】4回目＞計算用シート'!$L$39</definedName>
    <definedName name="_1">'【個人】1回目＞計算用シート'!$L$39</definedName>
    <definedName name="_2" localSheetId="2">'【個人】2回目＞計算用シート'!$L$40</definedName>
    <definedName name="_2" localSheetId="3">'【個人】3回目＞計算用シート'!$L$40</definedName>
    <definedName name="_2" localSheetId="4">'【個人】4回目＞計算用シート'!$L$40</definedName>
    <definedName name="_2">'【個人】1回目＞計算用シート'!$L$40</definedName>
    <definedName name="_3" localSheetId="2">'【個人】2回目＞計算用シート'!$L$41</definedName>
    <definedName name="_3" localSheetId="3">'【個人】3回目＞計算用シート'!$L$41</definedName>
    <definedName name="_3" localSheetId="4">'【個人】4回目＞計算用シート'!$L$41</definedName>
    <definedName name="_3">'【個人】1回目＞計算用シート'!$L$41</definedName>
    <definedName name="_4" localSheetId="2">'【個人】2回目＞計算用シート'!$L$42</definedName>
    <definedName name="_4" localSheetId="3">'【個人】3回目＞計算用シート'!$L$42</definedName>
    <definedName name="_4" localSheetId="4">'【個人】4回目＞計算用シート'!$L$42</definedName>
    <definedName name="_4">'【個人】1回目＞計算用シート'!$L$42</definedName>
    <definedName name="_5" localSheetId="2">'【個人】2回目＞計算用シート'!$L$43</definedName>
    <definedName name="_5" localSheetId="3">'【個人】3回目＞計算用シート'!$L$43</definedName>
    <definedName name="_5" localSheetId="4">'【個人】4回目＞計算用シート'!$L$43</definedName>
    <definedName name="_5">'【個人】1回目＞計算用シート'!$L$43</definedName>
    <definedName name="_6" localSheetId="2">'【個人】2回目＞計算用シート'!$L$44</definedName>
    <definedName name="_6" localSheetId="3">'【個人】3回目＞計算用シート'!$L$44</definedName>
    <definedName name="_6" localSheetId="4">'【個人】4回目＞計算用シート'!$L$44</definedName>
    <definedName name="_6">'【個人】1回目＞計算用シート'!$L$44</definedName>
    <definedName name="_7次" localSheetId="2">'【個人】2回目＞計算用シート'!$L$26:$L$27</definedName>
    <definedName name="_7次" localSheetId="3">'【個人】3回目＞計算用シート'!$L$26:$L$27</definedName>
    <definedName name="_7次" localSheetId="4">'【個人】4回目＞計算用シート'!$L$26:$L$27</definedName>
    <definedName name="_7次">'【個人】1回目＞計算用シート'!$L$26:$L$27</definedName>
    <definedName name="_8_9次" localSheetId="2">'【個人】2回目＞計算用シート'!$L$28:$L$29</definedName>
    <definedName name="_8_9次" localSheetId="3">'【個人】3回目＞計算用シート'!$L$28:$L$29</definedName>
    <definedName name="_8_9次" localSheetId="4">'【個人】4回目＞計算用シート'!$L$28:$L$29</definedName>
    <definedName name="_8_9次">'【個人】1回目＞計算用シート'!$L$28:$L$29</definedName>
    <definedName name="_xlnm._FilterDatabase" localSheetId="1" hidden="1">'【個人】1回目＞計算用シート'!$B$2:$F$24</definedName>
    <definedName name="_xlnm._FilterDatabase" localSheetId="2" hidden="1">'【個人】2回目＞計算用シート'!$B$2:$F$24</definedName>
    <definedName name="_xlnm._FilterDatabase" localSheetId="3" hidden="1">'【個人】3回目＞計算用シート'!$B$2:$F$24</definedName>
    <definedName name="_xlnm._FilterDatabase" localSheetId="4" hidden="1">'【個人】4回目＞計算用シート'!$B$2:$F$24</definedName>
    <definedName name="_xlnm.Print_Area" localSheetId="1">'【個人】1回目＞計算用シート'!$A$1:$I$132</definedName>
    <definedName name="_xlnm.Print_Area" localSheetId="2">'【個人】2回目＞計算用シート'!$A$1:$I$110</definedName>
    <definedName name="_xlnm.Print_Area" localSheetId="3">'【個人】3回目＞計算用シート'!$A$1:$I$110</definedName>
    <definedName name="_xlnm.Print_Area" localSheetId="4">'【個人】4回目＞計算用シート'!$A$1:$I$110</definedName>
    <definedName name="_xlnm.Print_Area" localSheetId="0">事業化状況報告時期計算シート!$A$1:$L$27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07" i="21" l="1"/>
  <c r="C107" i="22"/>
  <c r="C107" i="23"/>
  <c r="C108" i="22"/>
  <c r="C108" i="21"/>
  <c r="I118" i="10"/>
  <c r="I102" i="10"/>
  <c r="I50" i="10"/>
  <c r="I27" i="10"/>
  <c r="I10" i="10"/>
  <c r="I102" i="23"/>
  <c r="I102" i="22"/>
  <c r="I102" i="21"/>
  <c r="I6" i="10" a="1"/>
  <c r="I6" i="10" s="1"/>
  <c r="F26" i="24"/>
  <c r="D26" i="24"/>
  <c r="H26" i="24" s="1"/>
  <c r="F24" i="24"/>
  <c r="D24" i="24"/>
  <c r="H24" i="24" s="1"/>
  <c r="F22" i="24"/>
  <c r="D22" i="24"/>
  <c r="H22" i="24" s="1"/>
  <c r="H20" i="24"/>
  <c r="F20" i="24"/>
  <c r="D20" i="24"/>
  <c r="B92" i="23" l="1"/>
  <c r="B92" i="22"/>
  <c r="B93" i="10"/>
  <c r="G45" i="23"/>
  <c r="E45" i="23"/>
  <c r="G45" i="22"/>
  <c r="E45" i="22"/>
  <c r="G45" i="21"/>
  <c r="E45" i="21"/>
  <c r="C108" i="23"/>
  <c r="C100" i="23"/>
  <c r="C99" i="23"/>
  <c r="C98" i="23"/>
  <c r="C97" i="23"/>
  <c r="C96" i="23"/>
  <c r="C90" i="23"/>
  <c r="C89" i="23"/>
  <c r="C88" i="23"/>
  <c r="C87" i="23"/>
  <c r="C86" i="23"/>
  <c r="C85" i="23"/>
  <c r="C84" i="23"/>
  <c r="C83" i="23"/>
  <c r="C82" i="23"/>
  <c r="C81" i="23"/>
  <c r="C80" i="23"/>
  <c r="C79" i="23"/>
  <c r="C78" i="23"/>
  <c r="D99" i="23"/>
  <c r="D98" i="23"/>
  <c r="D96" i="23"/>
  <c r="D100" i="23" s="1"/>
  <c r="D81" i="23" s="1"/>
  <c r="D87" i="23"/>
  <c r="D86" i="23"/>
  <c r="D85" i="23"/>
  <c r="D80" i="23"/>
  <c r="D79" i="23"/>
  <c r="D78" i="23"/>
  <c r="D74" i="23"/>
  <c r="C74" i="23"/>
  <c r="D72" i="23"/>
  <c r="C72" i="23"/>
  <c r="D62" i="23"/>
  <c r="C62" i="23"/>
  <c r="D61" i="23"/>
  <c r="D64" i="23" s="1"/>
  <c r="D84" i="23" s="1"/>
  <c r="C61" i="23"/>
  <c r="I50" i="23" s="1"/>
  <c r="I4" i="23" s="1"/>
  <c r="D56" i="23"/>
  <c r="D83" i="23" s="1"/>
  <c r="C56" i="23"/>
  <c r="E48" i="23"/>
  <c r="G40" i="23"/>
  <c r="G43" i="23" s="1"/>
  <c r="E40" i="23"/>
  <c r="E43" i="23" s="1"/>
  <c r="D40" i="23"/>
  <c r="D43" i="23" s="1"/>
  <c r="D45" i="23" s="1"/>
  <c r="C40" i="23"/>
  <c r="G38" i="23"/>
  <c r="E38" i="23"/>
  <c r="D38" i="23"/>
  <c r="D82" i="23" s="1"/>
  <c r="C38" i="23"/>
  <c r="N30" i="23"/>
  <c r="C19" i="23"/>
  <c r="I5" i="23" s="1" a="1"/>
  <c r="I5" i="23" s="1"/>
  <c r="C16" i="23"/>
  <c r="C15" i="23"/>
  <c r="C14" i="23"/>
  <c r="C13" i="23"/>
  <c r="C19" i="22"/>
  <c r="I5" i="22" s="1" a="1"/>
  <c r="I5" i="22" s="1"/>
  <c r="C16" i="22"/>
  <c r="C15" i="22"/>
  <c r="C14" i="22"/>
  <c r="C13" i="22"/>
  <c r="C19" i="21"/>
  <c r="I5" i="21" s="1" a="1"/>
  <c r="I5" i="21" s="1"/>
  <c r="C16" i="21"/>
  <c r="C15" i="21"/>
  <c r="C14" i="21"/>
  <c r="C13" i="21"/>
  <c r="N30" i="10"/>
  <c r="C130" i="10"/>
  <c r="D16" i="10"/>
  <c r="D16" i="23" s="1"/>
  <c r="I10" i="23" l="1"/>
  <c r="I2" i="23" s="1"/>
  <c r="D16" i="21"/>
  <c r="D16" i="22"/>
  <c r="D88" i="23"/>
  <c r="B91" i="23"/>
  <c r="C43" i="23"/>
  <c r="C45" i="23" s="1"/>
  <c r="C64" i="23"/>
  <c r="I27" i="23" l="1"/>
  <c r="I3" i="23" s="1"/>
  <c r="G1" i="23" s="1"/>
  <c r="D90" i="23"/>
  <c r="N30" i="22" l="1"/>
  <c r="N30" i="21"/>
  <c r="C97" i="22"/>
  <c r="C89" i="22"/>
  <c r="D99" i="22"/>
  <c r="D98" i="22"/>
  <c r="D96" i="22"/>
  <c r="D87" i="22"/>
  <c r="D79" i="22"/>
  <c r="D78" i="22"/>
  <c r="D74" i="22"/>
  <c r="D85" i="22" s="1"/>
  <c r="C74" i="22"/>
  <c r="D72" i="22"/>
  <c r="D86" i="22" s="1"/>
  <c r="C72" i="22"/>
  <c r="D62" i="22"/>
  <c r="C62" i="22"/>
  <c r="D61" i="22"/>
  <c r="C61" i="22"/>
  <c r="D56" i="22"/>
  <c r="D83" i="22" s="1"/>
  <c r="C56" i="22"/>
  <c r="E48" i="22"/>
  <c r="G38" i="22"/>
  <c r="G40" i="22" s="1"/>
  <c r="G43" i="22" s="1"/>
  <c r="E38" i="22"/>
  <c r="E40" i="22" s="1"/>
  <c r="E43" i="22" s="1"/>
  <c r="D38" i="22"/>
  <c r="D80" i="22" s="1"/>
  <c r="C38" i="22"/>
  <c r="C97" i="21"/>
  <c r="C89" i="21"/>
  <c r="D99" i="21"/>
  <c r="C99" i="22" s="1"/>
  <c r="D98" i="21"/>
  <c r="C98" i="22" s="1"/>
  <c r="D96" i="21"/>
  <c r="C96" i="22" s="1"/>
  <c r="D87" i="21"/>
  <c r="C87" i="22" s="1"/>
  <c r="D79" i="21"/>
  <c r="C79" i="22" s="1"/>
  <c r="D78" i="21"/>
  <c r="C78" i="22" s="1"/>
  <c r="D74" i="21"/>
  <c r="D85" i="21" s="1"/>
  <c r="C85" i="22" s="1"/>
  <c r="C74" i="21"/>
  <c r="D72" i="21"/>
  <c r="D86" i="21" s="1"/>
  <c r="C86" i="22" s="1"/>
  <c r="C72" i="21"/>
  <c r="D62" i="21"/>
  <c r="C62" i="21"/>
  <c r="D61" i="21"/>
  <c r="C61" i="21"/>
  <c r="D56" i="21"/>
  <c r="D83" i="21" s="1"/>
  <c r="C83" i="22" s="1"/>
  <c r="C56" i="21"/>
  <c r="E48" i="21"/>
  <c r="G38" i="21"/>
  <c r="G40" i="21" s="1"/>
  <c r="G43" i="21" s="1"/>
  <c r="E38" i="21"/>
  <c r="E40" i="21" s="1"/>
  <c r="E43" i="21" s="1"/>
  <c r="D38" i="21"/>
  <c r="D40" i="21" s="1"/>
  <c r="D43" i="21" s="1"/>
  <c r="D45" i="21" s="1"/>
  <c r="C38" i="21"/>
  <c r="C40" i="21" s="1"/>
  <c r="C43" i="21" s="1"/>
  <c r="C45" i="21" s="1"/>
  <c r="D64" i="22" l="1"/>
  <c r="D84" i="22" s="1"/>
  <c r="C64" i="22"/>
  <c r="D100" i="22"/>
  <c r="D81" i="22" s="1"/>
  <c r="I10" i="22"/>
  <c r="I2" i="22" s="1"/>
  <c r="I10" i="21"/>
  <c r="I2" i="21" s="1"/>
  <c r="D82" i="22"/>
  <c r="D88" i="22" s="1"/>
  <c r="D90" i="22" s="1"/>
  <c r="C40" i="22"/>
  <c r="C43" i="22" s="1"/>
  <c r="C45" i="22" s="1"/>
  <c r="D40" i="22"/>
  <c r="D43" i="22" s="1"/>
  <c r="D45" i="22" s="1"/>
  <c r="D80" i="21"/>
  <c r="C80" i="22" s="1"/>
  <c r="D100" i="21"/>
  <c r="D64" i="21"/>
  <c r="D84" i="21" s="1"/>
  <c r="C84" i="22" s="1"/>
  <c r="D82" i="21"/>
  <c r="C82" i="22" s="1"/>
  <c r="I27" i="21"/>
  <c r="I3" i="21" s="1"/>
  <c r="C64" i="21"/>
  <c r="D81" i="21" l="1"/>
  <c r="C100" i="22"/>
  <c r="B91" i="22"/>
  <c r="I27" i="22"/>
  <c r="I3" i="22" s="1"/>
  <c r="D88" i="21"/>
  <c r="D90" i="21" l="1"/>
  <c r="C90" i="22" s="1"/>
  <c r="C88" i="22"/>
  <c r="C81" i="22"/>
  <c r="I50" i="22" s="1"/>
  <c r="I4" i="22" s="1"/>
  <c r="G1" i="22" s="1"/>
  <c r="B91" i="21"/>
  <c r="I2" i="10" l="1"/>
  <c r="D96" i="10" l="1"/>
  <c r="C96" i="21" s="1"/>
  <c r="D99" i="10"/>
  <c r="C99" i="21" s="1"/>
  <c r="D98" i="10"/>
  <c r="C98" i="21" s="1"/>
  <c r="C100" i="21" l="1"/>
  <c r="D100" i="10"/>
  <c r="D81" i="10" s="1"/>
  <c r="C81" i="21" s="1"/>
  <c r="C100" i="10"/>
  <c r="C81" i="10" s="1"/>
  <c r="D62" i="10"/>
  <c r="C62" i="10"/>
  <c r="D61" i="10"/>
  <c r="C61" i="10"/>
  <c r="D56" i="10"/>
  <c r="D83" i="10" s="1"/>
  <c r="C83" i="21" s="1"/>
  <c r="C56" i="10"/>
  <c r="D64" i="10" l="1"/>
  <c r="D84" i="10" s="1"/>
  <c r="C84" i="21" s="1"/>
  <c r="C64" i="10"/>
  <c r="C82" i="10" l="1"/>
  <c r="C114" i="10" s="1"/>
  <c r="I5" i="10" l="1"/>
  <c r="C116" i="10"/>
  <c r="C88" i="10"/>
  <c r="D74" i="10"/>
  <c r="D87" i="10" l="1"/>
  <c r="C87" i="21" s="1"/>
  <c r="C80" i="10"/>
  <c r="B91" i="10" s="1"/>
  <c r="D79" i="10"/>
  <c r="C79" i="21" s="1"/>
  <c r="D78" i="10"/>
  <c r="C74" i="10"/>
  <c r="D72" i="10"/>
  <c r="D85" i="10" s="1"/>
  <c r="C85" i="21" s="1"/>
  <c r="C72" i="10"/>
  <c r="E48" i="10"/>
  <c r="G38" i="10"/>
  <c r="G40" i="10" s="1"/>
  <c r="G43" i="10" s="1"/>
  <c r="G45" i="10" s="1"/>
  <c r="E38" i="10"/>
  <c r="E40" i="10" s="1"/>
  <c r="E43" i="10" s="1"/>
  <c r="E45" i="10" s="1"/>
  <c r="D38" i="10"/>
  <c r="C38" i="10"/>
  <c r="C78" i="21" l="1"/>
  <c r="C40" i="10"/>
  <c r="C43" i="10" s="1"/>
  <c r="C45" i="10" s="1"/>
  <c r="D40" i="10"/>
  <c r="D43" i="10" s="1"/>
  <c r="D45" i="10" s="1"/>
  <c r="D80" i="10"/>
  <c r="C80" i="21" s="1"/>
  <c r="D82" i="10"/>
  <c r="C82" i="21" s="1"/>
  <c r="D86" i="10"/>
  <c r="C86" i="21" s="1"/>
  <c r="I4" i="10" l="1"/>
  <c r="B92" i="10"/>
  <c r="I3" i="10"/>
  <c r="D88" i="10"/>
  <c r="C88" i="21" s="1"/>
  <c r="B92" i="21" s="1"/>
  <c r="C90" i="10"/>
  <c r="G1" i="10" l="1"/>
  <c r="I50" i="21"/>
  <c r="I4" i="21" s="1"/>
  <c r="G1" i="21" s="1"/>
  <c r="D90" i="10"/>
  <c r="C90" i="2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21" authorId="0" shapeId="0" xr:uid="{0D844599-E072-44A8-A7F7-F3A376FBEC90}">
      <text>
        <r>
          <rPr>
            <sz val="12"/>
            <color indexed="81"/>
            <rFont val="Yu Gothic UI"/>
            <family val="3"/>
            <charset val="128"/>
          </rPr>
          <t>個人事業主の場合は、「3」もしくは「6」を選択してください。</t>
        </r>
      </text>
    </comment>
    <comment ref="C22" authorId="0" shapeId="0" xr:uid="{A47C6012-131F-4685-A8CA-10976FB52B28}">
      <text>
        <r>
          <rPr>
            <sz val="12"/>
            <color indexed="81"/>
            <rFont val="Yu Gothic UI"/>
            <family val="3"/>
            <charset val="128"/>
          </rPr>
          <t>個人事業主の場合は、「事業継続」「法人成り」「廃業」等の形態をご記載ください。</t>
        </r>
      </text>
    </comment>
    <comment ref="C23" authorId="0" shapeId="0" xr:uid="{3FCC88CA-73AB-45D4-B0F2-1042C1CCB93C}">
      <text>
        <r>
          <rPr>
            <sz val="12"/>
            <color indexed="81"/>
            <rFont val="Yu Gothic UI"/>
            <family val="3"/>
            <charset val="128"/>
          </rPr>
          <t>買い手（承継者）と連携し、譲渡した補助対象事業における財務数値の報告可否を選択してください。</t>
        </r>
      </text>
    </comment>
    <comment ref="C24" authorId="0" shapeId="0" xr:uid="{8328F6C8-E4AA-4F71-8AC3-E030F7C84982}">
      <text>
        <r>
          <rPr>
            <sz val="12"/>
            <color indexed="81"/>
            <rFont val="Yu Gothic UI"/>
            <family val="3"/>
            <charset val="128"/>
          </rPr>
          <t>買い手（承継者）と連携し、譲渡した対象会社（事業）における財務数値の報告が出来ない場合、その理由を入力してください。
※記載内容により個別審査となります。</t>
        </r>
      </text>
    </comment>
    <comment ref="D47" authorId="0" shapeId="0" xr:uid="{D217AD26-06A1-407A-911F-0D7A1DDE2974}">
      <text>
        <r>
          <rPr>
            <sz val="12"/>
            <color indexed="81"/>
            <rFont val="Yu Gothic UI"/>
            <family val="3"/>
            <charset val="128"/>
          </rPr>
          <t>買い手グループの他法人へ在籍しながら、補助対象事業へ関与している場合も従業員数へ含めて入力してください</t>
        </r>
      </text>
    </comment>
    <comment ref="B81" authorId="0" shapeId="0" xr:uid="{C78A59A1-82BE-4117-B999-22B0C8AE5AD8}">
      <text>
        <r>
          <rPr>
            <sz val="12"/>
            <color indexed="81"/>
            <rFont val="Yu Gothic UI"/>
            <family val="3"/>
            <charset val="128"/>
          </rPr>
          <t>譲受対象事業が個人事業主の場合、以下の計算で算出してください。
経費計（㉜）-利益割引料（㉒）-繰戻額等計（㊲）+繰入額等計（㊷）
※括弧内の数値は所得税青色申告決算上の項目番号</t>
        </r>
      </text>
    </comment>
    <comment ref="B112" authorId="0" shapeId="0" xr:uid="{D8895889-3ABF-42A4-8D50-7C789045335C}">
      <text>
        <r>
          <rPr>
            <sz val="12"/>
            <color indexed="81"/>
            <rFont val="Yu Gothic UI"/>
            <family val="3"/>
            <charset val="128"/>
          </rPr>
          <t>譲渡価額算出時に基準日としたB/S上での対象会社（事業）の現預金を入力してください。
※数値が不明の場合は0を入力してください。</t>
        </r>
      </text>
    </comment>
    <comment ref="B113" authorId="0" shapeId="0" xr:uid="{B2BCF49C-C653-4B69-A32E-5B04C6AA4529}">
      <text>
        <r>
          <rPr>
            <sz val="12"/>
            <color indexed="81"/>
            <rFont val="Yu Gothic UI"/>
            <family val="3"/>
            <charset val="128"/>
          </rPr>
          <t>譲渡価額算出時に基準日としたB/S上での対象会社（事業）の有利子負債を入力してください。
※数値が不明の場合は0を入力してください。</t>
        </r>
      </text>
    </comment>
    <comment ref="B115" authorId="0" shapeId="0" xr:uid="{9AB592B0-9DC6-447F-9491-25619A570A07}">
      <text>
        <r>
          <rPr>
            <sz val="12"/>
            <color indexed="81"/>
            <rFont val="Yu Gothic UI"/>
            <family val="3"/>
            <charset val="128"/>
          </rPr>
          <t>譲渡価額算出時において、営業利益をベースとして調整した費用がある場合のみ回答してください
※数値が不明の場合は0を入力してください。</t>
        </r>
      </text>
    </comment>
    <comment ref="C122" authorId="0" shapeId="0" xr:uid="{0A101A85-F74D-4029-A96C-9544A2990399}">
      <text>
        <r>
          <rPr>
            <sz val="9"/>
            <color indexed="81"/>
            <rFont val="MS P ゴシック"/>
            <family val="3"/>
            <charset val="128"/>
          </rPr>
          <t>公募申請時に申請した内容を記入してください。</t>
        </r>
      </text>
    </comment>
    <comment ref="D122" authorId="0" shapeId="0" xr:uid="{A49BE1D5-DC77-4D90-A3CE-A6D92572B3DF}">
      <text>
        <r>
          <rPr>
            <sz val="9"/>
            <color indexed="81"/>
            <rFont val="MS P ゴシック"/>
            <family val="3"/>
            <charset val="128"/>
          </rPr>
          <t>補助事業期間終了時もしくは補助事業完了期日いずれか最新の内容を記入してください。</t>
        </r>
      </text>
    </comment>
    <comment ref="C127" authorId="0" shapeId="0" xr:uid="{3431B14D-CE77-4D9C-951C-D1693C0FB796}">
      <text>
        <r>
          <rPr>
            <sz val="11"/>
            <color indexed="81"/>
            <rFont val="Yu Gothic UI"/>
            <family val="3"/>
            <charset val="128"/>
          </rPr>
          <t>補助事業期間終了時もしくは補助事業完了期日に、公募申請時の最低賃金者が在籍していない場合、
「あり」を選択してください。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21" authorId="0" shapeId="0" xr:uid="{6AD09899-3439-4AD4-90B2-401A3A7AD2A3}">
      <text>
        <r>
          <rPr>
            <sz val="12"/>
            <color indexed="81"/>
            <rFont val="Yu Gothic UI"/>
            <family val="3"/>
            <charset val="128"/>
          </rPr>
          <t>個人事業主の場合は、「3」もしくは「6」を選択してください。</t>
        </r>
      </text>
    </comment>
    <comment ref="C22" authorId="0" shapeId="0" xr:uid="{C550E103-945F-4CEB-B7C9-9E2E8E5F6257}">
      <text>
        <r>
          <rPr>
            <b/>
            <sz val="12"/>
            <color indexed="81"/>
            <rFont val="Yu Gothic UI"/>
            <family val="3"/>
            <charset val="128"/>
          </rPr>
          <t>個人事業主の場合は、「事業継続」「法人成り」「廃業」等の形態をご記載ください。</t>
        </r>
      </text>
    </comment>
    <comment ref="C23" authorId="0" shapeId="0" xr:uid="{00B2E895-7D5E-44A4-BCB8-E4ED1E10888C}">
      <text>
        <r>
          <rPr>
            <sz val="12"/>
            <color indexed="81"/>
            <rFont val="Yu Gothic UI"/>
            <family val="3"/>
            <charset val="128"/>
          </rPr>
          <t>買い手（承継者）と連携し、譲渡した補助対象事業における財務数値の報告可否を選択してください。</t>
        </r>
      </text>
    </comment>
    <comment ref="C24" authorId="0" shapeId="0" xr:uid="{42DC13A7-8858-46F1-92E6-5EEF5494234C}">
      <text>
        <r>
          <rPr>
            <sz val="12"/>
            <color indexed="81"/>
            <rFont val="Yu Gothic UI"/>
            <family val="3"/>
            <charset val="128"/>
          </rPr>
          <t>買い手（承継者）と連携し、譲渡した対象会社（事業）における財務数値の報告が出来ない場合、その理由を入力してください。
※記載内容により個別審査となります。</t>
        </r>
      </text>
    </comment>
    <comment ref="D47" authorId="0" shapeId="0" xr:uid="{52EA6D8A-DB7D-49A4-858A-4FBAA073AD8A}">
      <text>
        <r>
          <rPr>
            <sz val="12"/>
            <color indexed="81"/>
            <rFont val="Yu Gothic UI"/>
            <family val="3"/>
            <charset val="128"/>
          </rPr>
          <t>買い手グループの他法人へ在籍しながら、補助対象事業へ関与している場合も従業員数へ含めて入力してください</t>
        </r>
      </text>
    </comment>
    <comment ref="B81" authorId="0" shapeId="0" xr:uid="{2C6B0EB0-979D-47C4-919D-69DBA2BDC224}">
      <text>
        <r>
          <rPr>
            <sz val="12"/>
            <color indexed="81"/>
            <rFont val="Yu Gothic UI"/>
            <family val="3"/>
            <charset val="128"/>
          </rPr>
          <t>譲受対象事業が個人事業主の場合、以下の計算で算出してください。
経費計（㉜）-利益割引料（㉒）-繰戻額等計（㊲）+繰入額等計（㊷）
※括弧内の数値は所得税青色申告決算上の項目番号</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21" authorId="0" shapeId="0" xr:uid="{B1CB8E07-2D90-4314-BBD4-BF202112309B}">
      <text>
        <r>
          <rPr>
            <sz val="12"/>
            <color indexed="81"/>
            <rFont val="Yu Gothic UI"/>
            <family val="3"/>
            <charset val="128"/>
          </rPr>
          <t>個人事業主の場合は、「3」もしくは「6」を選択してください。</t>
        </r>
      </text>
    </comment>
    <comment ref="C22" authorId="0" shapeId="0" xr:uid="{0C8EED0B-B619-4AFC-A35B-DC830F90B3C8}">
      <text>
        <r>
          <rPr>
            <sz val="12"/>
            <color indexed="81"/>
            <rFont val="Yu Gothic UI"/>
            <family val="3"/>
            <charset val="128"/>
          </rPr>
          <t>個人事業主の場合は、「事業継続」「法人成り」「廃業」等の形態をご記載ください。</t>
        </r>
      </text>
    </comment>
    <comment ref="C23" authorId="0" shapeId="0" xr:uid="{EDDEBB66-0B34-4D82-B310-19AF25CB0DC6}">
      <text>
        <r>
          <rPr>
            <sz val="12"/>
            <color indexed="81"/>
            <rFont val="Yu Gothic UI"/>
            <family val="3"/>
            <charset val="128"/>
          </rPr>
          <t>買い手（承継者）と連携し、譲渡した補助対象事業における財務数値の報告可否を選択してください。</t>
        </r>
      </text>
    </comment>
    <comment ref="C24" authorId="0" shapeId="0" xr:uid="{0CBBE19F-5DA4-4F54-8D6C-97F52C58E449}">
      <text>
        <r>
          <rPr>
            <sz val="12"/>
            <color indexed="81"/>
            <rFont val="Yu Gothic UI"/>
            <family val="3"/>
            <charset val="128"/>
          </rPr>
          <t>買い手（承継者）と連携し、譲渡した対象会社（事業）における財務数値の報告が出来ない場合、その理由を入力してください。
※記載内容により個別審査となります。</t>
        </r>
      </text>
    </comment>
    <comment ref="D47" authorId="0" shapeId="0" xr:uid="{AEEF0552-833F-4B71-853F-A4EF3A78767D}">
      <text>
        <r>
          <rPr>
            <sz val="12"/>
            <color indexed="81"/>
            <rFont val="Yu Gothic UI"/>
            <family val="3"/>
            <charset val="128"/>
          </rPr>
          <t>買い手グループの他法人へ在籍しながら、補助対象事業へ関与している場合も従業員数へ含めて入力してください</t>
        </r>
      </text>
    </comment>
    <comment ref="B81" authorId="0" shapeId="0" xr:uid="{57661718-66D4-4381-960A-1E7007AD3E00}">
      <text>
        <r>
          <rPr>
            <sz val="12"/>
            <color indexed="81"/>
            <rFont val="Yu Gothic UI"/>
            <family val="3"/>
            <charset val="128"/>
          </rPr>
          <t>譲受対象事業が個人事業主の場合、以下の計算で算出してください。
経費計（㉜）-利益割引料（㉒）-繰戻額等計（㊲）+繰入額等計（㊷）
※括弧内の数値は所得税青色申告決算上の項目番号</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21" authorId="0" shapeId="0" xr:uid="{BC82A442-8C61-4663-AC8A-99C1A5E5ECEB}">
      <text>
        <r>
          <rPr>
            <sz val="12"/>
            <color indexed="81"/>
            <rFont val="Yu Gothic UI"/>
            <family val="3"/>
            <charset val="128"/>
          </rPr>
          <t>個人事業主の場合は、「3」もしくは「6」を選択してください。</t>
        </r>
      </text>
    </comment>
    <comment ref="C22" authorId="0" shapeId="0" xr:uid="{B4947A09-3E08-45E7-9F67-83B5129A2272}">
      <text>
        <r>
          <rPr>
            <sz val="12"/>
            <color indexed="81"/>
            <rFont val="Yu Gothic UI"/>
            <family val="3"/>
            <charset val="128"/>
          </rPr>
          <t>個人事業主の場合は、「事業継続」「法人成り」「廃業」等の形態をご記載ください。</t>
        </r>
      </text>
    </comment>
    <comment ref="C23" authorId="0" shapeId="0" xr:uid="{DF04763C-499A-44A8-ACBF-C9D05B43E56E}">
      <text>
        <r>
          <rPr>
            <sz val="12"/>
            <color indexed="81"/>
            <rFont val="Yu Gothic UI"/>
            <family val="3"/>
            <charset val="128"/>
          </rPr>
          <t>買い手（承継者）と連携し、譲渡した補助対象事業における財務数値の報告可否を選択してください。</t>
        </r>
      </text>
    </comment>
    <comment ref="C24" authorId="0" shapeId="0" xr:uid="{68B90202-72D8-45D5-ACAE-15DD7FD91569}">
      <text>
        <r>
          <rPr>
            <sz val="12"/>
            <color indexed="81"/>
            <rFont val="Yu Gothic UI"/>
            <family val="3"/>
            <charset val="128"/>
          </rPr>
          <t>買い手（承継者）と連携し、譲渡した対象会社（事業）における財務数値の報告が出来ない場合、その理由を入力してください。
※記載内容により個別審査となります。</t>
        </r>
      </text>
    </comment>
    <comment ref="D47" authorId="0" shapeId="0" xr:uid="{22909A8F-6E20-464E-BE3B-C6C686B6474B}">
      <text>
        <r>
          <rPr>
            <sz val="12"/>
            <color indexed="81"/>
            <rFont val="Yu Gothic UI"/>
            <family val="3"/>
            <charset val="128"/>
          </rPr>
          <t>買い手グループの他法人へ在籍しながら、補助対象事業へ関与している場合も従業員数へ含めて入力してください</t>
        </r>
      </text>
    </comment>
    <comment ref="B81" authorId="0" shapeId="0" xr:uid="{49A46F52-6079-4488-88A9-DBB1C95D46AF}">
      <text>
        <r>
          <rPr>
            <sz val="12"/>
            <color indexed="81"/>
            <rFont val="Yu Gothic UI"/>
            <family val="3"/>
            <charset val="128"/>
          </rPr>
          <t>譲受対象事業が個人事業主の場合、以下の計算で算出してください。
経費計（㉜）-利益割引料（㉒）-繰戻額等計（㊲）+繰入額等計（㊷）
※括弧内の数値は所得税青色申告決算上の項目番号</t>
        </r>
      </text>
    </comment>
  </commentList>
</comments>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<sst xmlns="http://schemas.openxmlformats.org/spreadsheetml/2006/main" count="800" uniqueCount="228">
  <si>
    <t>＜記載に際しての注意事項＞</t>
    <rPh sb="1" eb="3">
      <t>キサイ</t>
    </rPh>
    <rPh sb="4" eb="5">
      <t>サイ</t>
    </rPh>
    <rPh sb="8" eb="10">
      <t>チュウイ</t>
    </rPh>
    <rPh sb="10" eb="12">
      <t>ジコウ</t>
    </rPh>
    <phoneticPr fontId="2"/>
  </si>
  <si>
    <t>・薄黄色セルは必須入力の項目、薄青色のセルは自動反映項目となります。</t>
    <rPh sb="1" eb="2">
      <t>ウス</t>
    </rPh>
    <rPh sb="2" eb="4">
      <t>キイロ</t>
    </rPh>
    <rPh sb="7" eb="9">
      <t>ヒッス</t>
    </rPh>
    <rPh sb="9" eb="11">
      <t>ニュウリョク</t>
    </rPh>
    <rPh sb="12" eb="14">
      <t>コウモク</t>
    </rPh>
    <rPh sb="15" eb="18">
      <t>ウスアオイロ</t>
    </rPh>
    <rPh sb="22" eb="24">
      <t>ジドウ</t>
    </rPh>
    <rPh sb="24" eb="26">
      <t>ハンエイ</t>
    </rPh>
    <rPh sb="26" eb="28">
      <t>コウモク</t>
    </rPh>
    <phoneticPr fontId="2"/>
  </si>
  <si>
    <t>・薄黄色セルの数値の入力部分については、該当がない部分も必ず「0」を入力してください。</t>
    <rPh sb="1" eb="4">
      <t>ウスキイロ</t>
    </rPh>
    <rPh sb="7" eb="9">
      <t>スウチ</t>
    </rPh>
    <rPh sb="10" eb="12">
      <t>ニュウリョク</t>
    </rPh>
    <rPh sb="12" eb="14">
      <t>ブブン</t>
    </rPh>
    <rPh sb="20" eb="22">
      <t>ガイトウ</t>
    </rPh>
    <rPh sb="25" eb="27">
      <t>ブブン</t>
    </rPh>
    <rPh sb="28" eb="29">
      <t>カナラ</t>
    </rPh>
    <rPh sb="34" eb="36">
      <t>ニュウリョク</t>
    </rPh>
    <phoneticPr fontId="2"/>
  </si>
  <si>
    <t>Ⅰ.事業者情報と報告概要</t>
    <rPh sb="2" eb="4">
      <t>ジギョウ</t>
    </rPh>
    <rPh sb="4" eb="5">
      <t>シャ</t>
    </rPh>
    <rPh sb="5" eb="7">
      <t>ジョウホウ</t>
    </rPh>
    <rPh sb="8" eb="10">
      <t>ホウコク</t>
    </rPh>
    <rPh sb="10" eb="12">
      <t>ガイヨウ</t>
    </rPh>
    <phoneticPr fontId="2"/>
  </si>
  <si>
    <t>事業者情報</t>
    <rPh sb="0" eb="3">
      <t>ジギョウシャ</t>
    </rPh>
    <rPh sb="3" eb="5">
      <t>ジョウホウ</t>
    </rPh>
    <phoneticPr fontId="2"/>
  </si>
  <si>
    <t>・交付決定通知書、補助金の交付額確定通知書等を参照に、正確に情報を入力してください。</t>
    <rPh sb="1" eb="5">
      <t>コウフケッテイ</t>
    </rPh>
    <rPh sb="5" eb="8">
      <t>ツウチショ</t>
    </rPh>
    <rPh sb="9" eb="12">
      <t>ホジョキン</t>
    </rPh>
    <rPh sb="13" eb="16">
      <t>コウフガク</t>
    </rPh>
    <rPh sb="16" eb="18">
      <t>カクテイ</t>
    </rPh>
    <rPh sb="18" eb="21">
      <t>ツウチショ</t>
    </rPh>
    <rPh sb="21" eb="22">
      <t>トウ</t>
    </rPh>
    <rPh sb="23" eb="25">
      <t>サンショウ</t>
    </rPh>
    <rPh sb="27" eb="29">
      <t>セイカク</t>
    </rPh>
    <rPh sb="30" eb="32">
      <t>ジョウホウ</t>
    </rPh>
    <rPh sb="33" eb="35">
      <t>ニュウリョク</t>
    </rPh>
    <phoneticPr fontId="2"/>
  </si>
  <si>
    <t>令和2年度第3次補正予算 事業承継・引継ぎ補助金（第1次公募）</t>
    <rPh sb="25" eb="26">
      <t>ダイ</t>
    </rPh>
    <rPh sb="27" eb="30">
      <t>ジコウボ</t>
    </rPh>
    <phoneticPr fontId="2"/>
  </si>
  <si>
    <t>補助金名／公募回</t>
    <rPh sb="0" eb="3">
      <t>ホジョキン</t>
    </rPh>
    <rPh sb="3" eb="4">
      <t>メイ</t>
    </rPh>
    <rPh sb="5" eb="8">
      <t>コウボカイ</t>
    </rPh>
    <phoneticPr fontId="2"/>
  </si>
  <si>
    <t>ご自身の該当する補助金名と公募回を選択してください。</t>
    <rPh sb="1" eb="3">
      <t>ジシン</t>
    </rPh>
    <rPh sb="4" eb="6">
      <t>ガイトウ</t>
    </rPh>
    <rPh sb="8" eb="12">
      <t>ホジョキンメイ</t>
    </rPh>
    <rPh sb="13" eb="16">
      <t>コウボカイ</t>
    </rPh>
    <rPh sb="17" eb="19">
      <t>センタク</t>
    </rPh>
    <phoneticPr fontId="2"/>
  </si>
  <si>
    <t>令和2年度第3次補正予算 事業承継・引継ぎ補助金（第2次公募）</t>
    <rPh sb="25" eb="26">
      <t>ダイ</t>
    </rPh>
    <rPh sb="27" eb="30">
      <t>ジコウボ</t>
    </rPh>
    <phoneticPr fontId="2"/>
  </si>
  <si>
    <t>補助事業者名</t>
    <rPh sb="0" eb="5">
      <t>ホジョジギョウシャ</t>
    </rPh>
    <rPh sb="5" eb="6">
      <t>メイ</t>
    </rPh>
    <phoneticPr fontId="2"/>
  </si>
  <si>
    <t>交付決定通知書等に記載のある補助事業者名を入力してください。</t>
    <rPh sb="14" eb="19">
      <t>ホジョジギョウシャ</t>
    </rPh>
    <rPh sb="19" eb="20">
      <t>メイ</t>
    </rPh>
    <phoneticPr fontId="2"/>
  </si>
  <si>
    <t>令和3年度当初予算 事業承継・引継ぎ補助金</t>
  </si>
  <si>
    <t>交付申請番号</t>
    <rPh sb="0" eb="4">
      <t>コウフシンセイ</t>
    </rPh>
    <rPh sb="4" eb="6">
      <t>バンゴウ</t>
    </rPh>
    <phoneticPr fontId="2"/>
  </si>
  <si>
    <t>交付決定通知書等に記載のある交付申請番号（大文字の英字と数字の組み合わせ）を入力してください。</t>
    <rPh sb="0" eb="4">
      <t>コウフケッテイ</t>
    </rPh>
    <rPh sb="4" eb="7">
      <t>ツウチショ</t>
    </rPh>
    <rPh sb="7" eb="8">
      <t>トウ</t>
    </rPh>
    <rPh sb="9" eb="11">
      <t>キサイ</t>
    </rPh>
    <rPh sb="14" eb="20">
      <t>コウフシンセイバンゴウ</t>
    </rPh>
    <rPh sb="21" eb="24">
      <t>オオモジ</t>
    </rPh>
    <rPh sb="25" eb="27">
      <t>エイジ</t>
    </rPh>
    <rPh sb="28" eb="30">
      <t>スウジ</t>
    </rPh>
    <rPh sb="31" eb="32">
      <t>ク</t>
    </rPh>
    <rPh sb="33" eb="34">
      <t>ア</t>
    </rPh>
    <rPh sb="38" eb="40">
      <t>ニュウリョク</t>
    </rPh>
    <phoneticPr fontId="2"/>
  </si>
  <si>
    <t>令和3年度補正予算 事業承継・引継ぎ補助金（第1次公募）</t>
    <rPh sb="22" eb="23">
      <t>ダイ</t>
    </rPh>
    <rPh sb="24" eb="27">
      <t>ジコウボ</t>
    </rPh>
    <phoneticPr fontId="2"/>
  </si>
  <si>
    <t>補助事業期間 (開始日/完了期日)</t>
    <rPh sb="0" eb="2">
      <t>ホジョ</t>
    </rPh>
    <rPh sb="2" eb="4">
      <t>ジギョウ</t>
    </rPh>
    <rPh sb="4" eb="6">
      <t>キカン</t>
    </rPh>
    <rPh sb="8" eb="11">
      <t>カイシビ</t>
    </rPh>
    <rPh sb="12" eb="14">
      <t>カンリョウ</t>
    </rPh>
    <rPh sb="14" eb="16">
      <t>キジツ</t>
    </rPh>
    <phoneticPr fontId="2"/>
  </si>
  <si>
    <t>対象の補助事業期間の終了日（完了期日）は自動反映されます。</t>
    <rPh sb="0" eb="2">
      <t>タイショウ</t>
    </rPh>
    <rPh sb="3" eb="7">
      <t>ホジョジギョウ</t>
    </rPh>
    <rPh sb="7" eb="9">
      <t>キカン</t>
    </rPh>
    <rPh sb="10" eb="13">
      <t>シュウリョウビ</t>
    </rPh>
    <rPh sb="14" eb="18">
      <t>カンリョウキジツ</t>
    </rPh>
    <rPh sb="20" eb="24">
      <t>ジドウハンエイ</t>
    </rPh>
    <phoneticPr fontId="2"/>
  </si>
  <si>
    <t>令和3年度補正予算 事業承継・引継ぎ補助金（第2次公募）</t>
    <rPh sb="22" eb="23">
      <t>ダイ</t>
    </rPh>
    <rPh sb="24" eb="27">
      <t>ジコウボ</t>
    </rPh>
    <phoneticPr fontId="2"/>
  </si>
  <si>
    <t>期首年月日</t>
    <rPh sb="0" eb="5">
      <t>キシュネンガッピ</t>
    </rPh>
    <phoneticPr fontId="2"/>
  </si>
  <si>
    <t>今回の報告対象となる事業年度の期首年月日を記入してください。（202X年X月X日）</t>
    <rPh sb="0" eb="2">
      <t>コンカイ</t>
    </rPh>
    <rPh sb="3" eb="5">
      <t>ホウコク</t>
    </rPh>
    <rPh sb="5" eb="7">
      <t>タイショウ</t>
    </rPh>
    <rPh sb="10" eb="12">
      <t>ジギョウ</t>
    </rPh>
    <rPh sb="12" eb="14">
      <t>ネンド</t>
    </rPh>
    <rPh sb="15" eb="17">
      <t>キシュ</t>
    </rPh>
    <rPh sb="17" eb="20">
      <t>ネンガッピ</t>
    </rPh>
    <rPh sb="21" eb="23">
      <t>キニュウ</t>
    </rPh>
    <rPh sb="35" eb="36">
      <t>ネン</t>
    </rPh>
    <rPh sb="37" eb="38">
      <t>ガツ</t>
    </rPh>
    <rPh sb="39" eb="40">
      <t>ニチ</t>
    </rPh>
    <phoneticPr fontId="2"/>
  </si>
  <si>
    <t>令和3年度補正予算 事業承継・引継ぎ補助金（第3次公募）</t>
    <rPh sb="22" eb="23">
      <t>ダイ</t>
    </rPh>
    <rPh sb="24" eb="27">
      <t>ジコウボ</t>
    </rPh>
    <phoneticPr fontId="2"/>
  </si>
  <si>
    <t>期末年月日</t>
    <rPh sb="0" eb="2">
      <t>キマツ</t>
    </rPh>
    <rPh sb="2" eb="5">
      <t>ネンガッピ</t>
    </rPh>
    <phoneticPr fontId="2"/>
  </si>
  <si>
    <t>今回の報告対象となる事業年度の期末年月日を記入してください。（202X年X月X日）</t>
    <rPh sb="0" eb="2">
      <t>コンカイ</t>
    </rPh>
    <rPh sb="3" eb="5">
      <t>ホウコク</t>
    </rPh>
    <rPh sb="5" eb="7">
      <t>タイショウ</t>
    </rPh>
    <rPh sb="10" eb="12">
      <t>ジギョウ</t>
    </rPh>
    <rPh sb="12" eb="14">
      <t>ネンド</t>
    </rPh>
    <rPh sb="15" eb="17">
      <t>キマツ</t>
    </rPh>
    <rPh sb="17" eb="20">
      <t>ネンガッピ</t>
    </rPh>
    <rPh sb="21" eb="23">
      <t>キニュウ</t>
    </rPh>
    <rPh sb="35" eb="36">
      <t>ネン</t>
    </rPh>
    <rPh sb="37" eb="38">
      <t>ガツ</t>
    </rPh>
    <rPh sb="39" eb="40">
      <t>ニチ</t>
    </rPh>
    <phoneticPr fontId="2"/>
  </si>
  <si>
    <t>令和3年度補正予算 事業承継・引継ぎ補助金（第4次公募）</t>
    <rPh sb="22" eb="23">
      <t>ダイ</t>
    </rPh>
    <rPh sb="24" eb="27">
      <t>ジコウボ</t>
    </rPh>
    <phoneticPr fontId="2"/>
  </si>
  <si>
    <t>中小企業生産性革命推進事業 事業承継・引継ぎ補助金（第5次公募）</t>
    <rPh sb="0" eb="4">
      <t>チュウショウキギョウ</t>
    </rPh>
    <rPh sb="4" eb="7">
      <t>セイサンセイ</t>
    </rPh>
    <rPh sb="7" eb="9">
      <t>カクメイ</t>
    </rPh>
    <rPh sb="9" eb="13">
      <t>スイシンジギョウ</t>
    </rPh>
    <rPh sb="14" eb="18">
      <t>ジギョウショウケイ</t>
    </rPh>
    <rPh sb="19" eb="21">
      <t>ヒキツ</t>
    </rPh>
    <rPh sb="22" eb="25">
      <t>ホジョキン</t>
    </rPh>
    <rPh sb="26" eb="27">
      <t>ダイ</t>
    </rPh>
    <rPh sb="28" eb="31">
      <t>ジコウボ</t>
    </rPh>
    <phoneticPr fontId="2"/>
  </si>
  <si>
    <t>該当あり</t>
    <rPh sb="0" eb="2">
      <t>ガイトウ</t>
    </rPh>
    <phoneticPr fontId="2"/>
  </si>
  <si>
    <t>該当なし</t>
    <rPh sb="0" eb="2">
      <t>ガイトウ</t>
    </rPh>
    <phoneticPr fontId="2"/>
  </si>
  <si>
    <t>Ⅱ.年度事業化及び収益状況の概要</t>
    <phoneticPr fontId="2"/>
  </si>
  <si>
    <t>区分経理_損益計算書（全体／補助事業）</t>
    <rPh sb="0" eb="4">
      <t>クブンケイリ</t>
    </rPh>
    <rPh sb="5" eb="7">
      <t>ソンエキ</t>
    </rPh>
    <rPh sb="7" eb="10">
      <t>ケイサンショ</t>
    </rPh>
    <rPh sb="11" eb="13">
      <t>ゼンタイ</t>
    </rPh>
    <rPh sb="14" eb="18">
      <t>ホジョジギョウ</t>
    </rPh>
    <phoneticPr fontId="2"/>
  </si>
  <si>
    <t>・決算報告書の損益計算書を参照し、黄色セルに数字を入力してください。</t>
    <rPh sb="13" eb="15">
      <t>サンショウ</t>
    </rPh>
    <rPh sb="17" eb="19">
      <t>キイロ</t>
    </rPh>
    <phoneticPr fontId="2"/>
  </si>
  <si>
    <t>・会社全体の金額を「損益計算書の金額」欄に、補助事業に限定した金額を「補助事業分」欄に、それぞれ入力してください。</t>
    <rPh sb="1" eb="3">
      <t>カイシャ</t>
    </rPh>
    <rPh sb="3" eb="5">
      <t>ゼンタイ</t>
    </rPh>
    <rPh sb="6" eb="8">
      <t>キンガク</t>
    </rPh>
    <rPh sb="10" eb="12">
      <t>ソンエキ</t>
    </rPh>
    <rPh sb="12" eb="15">
      <t>ケイサンショ</t>
    </rPh>
    <rPh sb="16" eb="18">
      <t>キンガク</t>
    </rPh>
    <rPh sb="19" eb="20">
      <t>ラン</t>
    </rPh>
    <rPh sb="22" eb="24">
      <t>ホジョ</t>
    </rPh>
    <rPh sb="24" eb="26">
      <t>ジギョウ</t>
    </rPh>
    <rPh sb="27" eb="29">
      <t>ゲンテイ</t>
    </rPh>
    <rPh sb="31" eb="33">
      <t>キンガク</t>
    </rPh>
    <rPh sb="35" eb="37">
      <t>ホジョ</t>
    </rPh>
    <rPh sb="37" eb="39">
      <t>ジギョウ</t>
    </rPh>
    <rPh sb="39" eb="40">
      <t>ブン</t>
    </rPh>
    <rPh sb="41" eb="42">
      <t>ラン</t>
    </rPh>
    <phoneticPr fontId="2"/>
  </si>
  <si>
    <t>（単位：円）</t>
    <rPh sb="1" eb="3">
      <t>タンイ</t>
    </rPh>
    <rPh sb="4" eb="5">
      <t>エン</t>
    </rPh>
    <phoneticPr fontId="2"/>
  </si>
  <si>
    <t>事業別の損益</t>
    <rPh sb="0" eb="2">
      <t>ジギョウ</t>
    </rPh>
    <rPh sb="2" eb="3">
      <t>ベツ</t>
    </rPh>
    <rPh sb="4" eb="6">
      <t>ソンエキ</t>
    </rPh>
    <phoneticPr fontId="2"/>
  </si>
  <si>
    <r>
      <t>補助事業以外の事業／部門分</t>
    </r>
    <r>
      <rPr>
        <sz val="11"/>
        <color rgb="FF0070C0"/>
        <rFont val="游ゴシック"/>
        <family val="3"/>
        <charset val="128"/>
      </rPr>
      <t>（任意入力）</t>
    </r>
    <rPh sb="0" eb="4">
      <t>ホジョジギョウ</t>
    </rPh>
    <rPh sb="4" eb="6">
      <t>イガイ</t>
    </rPh>
    <rPh sb="7" eb="9">
      <t>ジギョウ</t>
    </rPh>
    <rPh sb="10" eb="12">
      <t>ブモン</t>
    </rPh>
    <rPh sb="12" eb="13">
      <t>ブン</t>
    </rPh>
    <rPh sb="14" eb="16">
      <t>ニンイ</t>
    </rPh>
    <rPh sb="16" eb="18">
      <t>ニュウリョク</t>
    </rPh>
    <phoneticPr fontId="2"/>
  </si>
  <si>
    <t>事業名</t>
    <rPh sb="0" eb="3">
      <t>ジギョウメイ</t>
    </rPh>
    <phoneticPr fontId="2"/>
  </si>
  <si>
    <t>会社全体</t>
    <rPh sb="0" eb="2">
      <t>カイシャ</t>
    </rPh>
    <rPh sb="2" eb="4">
      <t>ゼンタイ</t>
    </rPh>
    <phoneticPr fontId="2"/>
  </si>
  <si>
    <t>補助事業以外の従事者</t>
    <rPh sb="0" eb="4">
      <t>ホジョジギョウ</t>
    </rPh>
    <rPh sb="4" eb="6">
      <t>イガイ</t>
    </rPh>
    <rPh sb="7" eb="10">
      <t>ジュウジシャ</t>
    </rPh>
    <phoneticPr fontId="2"/>
  </si>
  <si>
    <t>従業員数(名)</t>
    <rPh sb="0" eb="4">
      <t>ジュウギョウインスウ</t>
    </rPh>
    <rPh sb="5" eb="6">
      <t>メイ</t>
    </rPh>
    <phoneticPr fontId="2"/>
  </si>
  <si>
    <t>Ⅲ.生産性向上に関する報告</t>
    <rPh sb="2" eb="4">
      <t>セイサン</t>
    </rPh>
    <rPh sb="4" eb="5">
      <t>セイ</t>
    </rPh>
    <rPh sb="5" eb="7">
      <t>コウジョウ</t>
    </rPh>
    <rPh sb="8" eb="9">
      <t>カン</t>
    </rPh>
    <rPh sb="11" eb="13">
      <t>ホウコク</t>
    </rPh>
    <phoneticPr fontId="2"/>
  </si>
  <si>
    <t>その他</t>
    <rPh sb="2" eb="3">
      <t>タ</t>
    </rPh>
    <phoneticPr fontId="3"/>
  </si>
  <si>
    <t>合計</t>
    <rPh sb="0" eb="2">
      <t>ゴウケイ</t>
    </rPh>
    <phoneticPr fontId="3"/>
  </si>
  <si>
    <t>減価償却費</t>
    <rPh sb="0" eb="5">
      <t>ゲンカショウキャクヒ</t>
    </rPh>
    <phoneticPr fontId="4"/>
  </si>
  <si>
    <t>リース料※</t>
    <rPh sb="3" eb="4">
      <t>リョウ</t>
    </rPh>
    <phoneticPr fontId="3"/>
  </si>
  <si>
    <t>繰延資産償却</t>
    <rPh sb="0" eb="2">
      <t>クリノベ</t>
    </rPh>
    <rPh sb="2" eb="4">
      <t>シサン</t>
    </rPh>
    <rPh sb="4" eb="6">
      <t>ショウキャク</t>
    </rPh>
    <phoneticPr fontId="4"/>
  </si>
  <si>
    <t>普通償却（小計）</t>
    <rPh sb="0" eb="2">
      <t>フツウ</t>
    </rPh>
    <rPh sb="2" eb="4">
      <t>ショウキャク</t>
    </rPh>
    <rPh sb="5" eb="7">
      <t>ショウケイ</t>
    </rPh>
    <phoneticPr fontId="3"/>
  </si>
  <si>
    <t>特別償却（小計）</t>
    <rPh sb="0" eb="2">
      <t>トクベツ</t>
    </rPh>
    <rPh sb="2" eb="4">
      <t>ショウキャク</t>
    </rPh>
    <rPh sb="5" eb="7">
      <t>ショウケイ</t>
    </rPh>
    <phoneticPr fontId="3"/>
  </si>
  <si>
    <t>今回報告時</t>
    <rPh sb="0" eb="2">
      <t>コンカイ</t>
    </rPh>
    <rPh sb="2" eb="4">
      <t>ホウコク</t>
    </rPh>
    <rPh sb="4" eb="5">
      <t>ジ</t>
    </rPh>
    <phoneticPr fontId="2"/>
  </si>
  <si>
    <t>（うち、普通償却額）</t>
    <phoneticPr fontId="2"/>
  </si>
  <si>
    <t>（うち、特別償却額）</t>
    <phoneticPr fontId="2"/>
  </si>
  <si>
    <t>（以下余白）</t>
    <rPh sb="1" eb="3">
      <t>イカ</t>
    </rPh>
    <rPh sb="3" eb="5">
      <t>ヨハク</t>
    </rPh>
    <phoneticPr fontId="2"/>
  </si>
  <si>
    <t>補助金名</t>
    <rPh sb="0" eb="4">
      <t>ホジョキンメイ</t>
    </rPh>
    <phoneticPr fontId="2"/>
  </si>
  <si>
    <t>補助事業完了期限日</t>
    <rPh sb="0" eb="4">
      <t>ホジョジギョウ</t>
    </rPh>
    <rPh sb="4" eb="6">
      <t>カンリョウ</t>
    </rPh>
    <rPh sb="6" eb="9">
      <t>キゲンビ</t>
    </rPh>
    <phoneticPr fontId="2"/>
  </si>
  <si>
    <t>生産性向上要件</t>
    <rPh sb="0" eb="3">
      <t>セイサンセイ</t>
    </rPh>
    <rPh sb="3" eb="5">
      <t>コウジョウ</t>
    </rPh>
    <rPh sb="5" eb="7">
      <t>ヨウケン</t>
    </rPh>
    <phoneticPr fontId="2"/>
  </si>
  <si>
    <t>生産性向上要件（補足）</t>
    <rPh sb="0" eb="3">
      <t>セイサンセイ</t>
    </rPh>
    <rPh sb="3" eb="5">
      <t>コウジョウ</t>
    </rPh>
    <rPh sb="5" eb="7">
      <t>ヨウケン</t>
    </rPh>
    <rPh sb="8" eb="10">
      <t>ホソク</t>
    </rPh>
    <phoneticPr fontId="2"/>
  </si>
  <si>
    <t>賃上げ要件</t>
    <rPh sb="0" eb="2">
      <t>チンア</t>
    </rPh>
    <rPh sb="3" eb="5">
      <t>ヨウケン</t>
    </rPh>
    <phoneticPr fontId="2"/>
  </si>
  <si>
    <t>n/a</t>
    <phoneticPr fontId="2"/>
  </si>
  <si>
    <t>令和3年度当初予算 事業承継・引継ぎ補助金</t>
    <phoneticPr fontId="2"/>
  </si>
  <si>
    <t>該当あり/なし</t>
    <rPh sb="0" eb="2">
      <t>ガイトウ</t>
    </rPh>
    <phoneticPr fontId="2"/>
  </si>
  <si>
    <t>補助上限額引上げの要件（400→600万円）</t>
    <rPh sb="0" eb="5">
      <t>ホジョジョウゲンガク</t>
    </rPh>
    <rPh sb="5" eb="7">
      <t>ヒキア</t>
    </rPh>
    <rPh sb="9" eb="11">
      <t>ヨウケン</t>
    </rPh>
    <rPh sb="19" eb="20">
      <t>マン</t>
    </rPh>
    <rPh sb="20" eb="21">
      <t>エン</t>
    </rPh>
    <phoneticPr fontId="2"/>
  </si>
  <si>
    <t>補助上限額引上げの要件（400→600万円）</t>
    <rPh sb="0" eb="5">
      <t>ホジョジョウゲンガク</t>
    </rPh>
    <rPh sb="5" eb="7">
      <t>ヒキア</t>
    </rPh>
    <rPh sb="9" eb="11">
      <t>ヨウケン</t>
    </rPh>
    <phoneticPr fontId="2"/>
  </si>
  <si>
    <t>令和4年度当初予算 事業承継・引継ぎ補助金</t>
    <phoneticPr fontId="2"/>
  </si>
  <si>
    <t>補助上限額引上げの要件（300→500万円）</t>
    <rPh sb="0" eb="5">
      <t>ホジョジョウゲンガク</t>
    </rPh>
    <rPh sb="5" eb="7">
      <t>ヒキア</t>
    </rPh>
    <rPh sb="9" eb="11">
      <t>ヨウケン</t>
    </rPh>
    <phoneticPr fontId="2"/>
  </si>
  <si>
    <t>加点要素</t>
    <rPh sb="0" eb="2">
      <t>カテン</t>
    </rPh>
    <rPh sb="2" eb="4">
      <t>ヨウソ</t>
    </rPh>
    <phoneticPr fontId="2"/>
  </si>
  <si>
    <t>申請上の必須要件</t>
    <rPh sb="0" eb="3">
      <t>シンセイジョウ</t>
    </rPh>
    <rPh sb="4" eb="6">
      <t>ヒッス</t>
    </rPh>
    <rPh sb="6" eb="8">
      <t>ヨウケン</t>
    </rPh>
    <phoneticPr fontId="2"/>
  </si>
  <si>
    <t>補助上限額引上げの要件</t>
    <rPh sb="0" eb="5">
      <t>ホジョジョウゲンガク</t>
    </rPh>
    <rPh sb="5" eb="7">
      <t>ヒキア</t>
    </rPh>
    <rPh sb="9" eb="11">
      <t>ヨウケン</t>
    </rPh>
    <phoneticPr fontId="2"/>
  </si>
  <si>
    <t>中小企業生産性革命推進事業 事業承継・引継ぎ補助金（第6次公募）</t>
    <rPh sb="0" eb="4">
      <t>チュウショウキギョウ</t>
    </rPh>
    <rPh sb="4" eb="7">
      <t>セイサンセイ</t>
    </rPh>
    <rPh sb="7" eb="9">
      <t>カクメイ</t>
    </rPh>
    <rPh sb="9" eb="13">
      <t>スイシンジギョウ</t>
    </rPh>
    <rPh sb="14" eb="18">
      <t>ジギョウショウケイ</t>
    </rPh>
    <rPh sb="19" eb="21">
      <t>ヒキツ</t>
    </rPh>
    <rPh sb="22" eb="25">
      <t>ホジョキン</t>
    </rPh>
    <rPh sb="26" eb="27">
      <t>ダイ</t>
    </rPh>
    <rPh sb="28" eb="31">
      <t>ジコウボ</t>
    </rPh>
    <phoneticPr fontId="2"/>
  </si>
  <si>
    <t>中小企業生産性革命推進事業 事業承継・引継ぎ補助金（第7次公募）</t>
    <rPh sb="0" eb="4">
      <t>チュウショウキギョウ</t>
    </rPh>
    <rPh sb="4" eb="7">
      <t>セイサンセイ</t>
    </rPh>
    <rPh sb="7" eb="9">
      <t>カクメイ</t>
    </rPh>
    <rPh sb="9" eb="13">
      <t>スイシンジギョウ</t>
    </rPh>
    <rPh sb="14" eb="18">
      <t>ジギョウショウケイ</t>
    </rPh>
    <rPh sb="19" eb="21">
      <t>ヒキツ</t>
    </rPh>
    <rPh sb="22" eb="25">
      <t>ホジョキン</t>
    </rPh>
    <rPh sb="26" eb="27">
      <t>ダイ</t>
    </rPh>
    <rPh sb="28" eb="31">
      <t>ジコウボ</t>
    </rPh>
    <phoneticPr fontId="2"/>
  </si>
  <si>
    <t>中小企業生産性革命推進事業 事業承継・引継ぎ補助金（第8次公募）</t>
    <rPh sb="0" eb="4">
      <t>チュウショウキギョウ</t>
    </rPh>
    <rPh sb="4" eb="7">
      <t>セイサンセイ</t>
    </rPh>
    <rPh sb="7" eb="9">
      <t>カクメイ</t>
    </rPh>
    <rPh sb="9" eb="13">
      <t>スイシンジギョウ</t>
    </rPh>
    <rPh sb="14" eb="18">
      <t>ジギョウショウケイ</t>
    </rPh>
    <rPh sb="19" eb="21">
      <t>ヒキツ</t>
    </rPh>
    <rPh sb="22" eb="25">
      <t>ホジョキン</t>
    </rPh>
    <rPh sb="26" eb="27">
      <t>ダイ</t>
    </rPh>
    <rPh sb="28" eb="31">
      <t>ジコウボ</t>
    </rPh>
    <phoneticPr fontId="2"/>
  </si>
  <si>
    <t>中小企業生産性革命推進事業 事業承継・引継ぎ補助金（第9次公募）</t>
    <rPh sb="0" eb="4">
      <t>チュウショウキギョウ</t>
    </rPh>
    <rPh sb="4" eb="7">
      <t>セイサンセイ</t>
    </rPh>
    <rPh sb="7" eb="9">
      <t>カクメイ</t>
    </rPh>
    <rPh sb="9" eb="13">
      <t>スイシンジギョウ</t>
    </rPh>
    <rPh sb="14" eb="18">
      <t>ジギョウショウケイ</t>
    </rPh>
    <rPh sb="19" eb="21">
      <t>ヒキツ</t>
    </rPh>
    <rPh sb="22" eb="25">
      <t>ホジョキン</t>
    </rPh>
    <rPh sb="26" eb="27">
      <t>ダイ</t>
    </rPh>
    <rPh sb="28" eb="31">
      <t>ジコウボ</t>
    </rPh>
    <phoneticPr fontId="2"/>
  </si>
  <si>
    <t>補助上限額引上げの要件/加点要素</t>
    <rPh sb="0" eb="5">
      <t>ホジョジョウゲンガク</t>
    </rPh>
    <rPh sb="5" eb="7">
      <t>ヒキア</t>
    </rPh>
    <rPh sb="9" eb="11">
      <t>ヨウケン</t>
    </rPh>
    <rPh sb="12" eb="14">
      <t>カテン</t>
    </rPh>
    <rPh sb="14" eb="16">
      <t>ヨウソ</t>
    </rPh>
    <phoneticPr fontId="2"/>
  </si>
  <si>
    <t>補助上限額引上げの要件/加点要素</t>
    <rPh sb="0" eb="5">
      <t>ホジョジョウゲンガク</t>
    </rPh>
    <rPh sb="5" eb="7">
      <t>ヒキア</t>
    </rPh>
    <rPh sb="9" eb="11">
      <t>ヨウケン</t>
    </rPh>
    <phoneticPr fontId="2"/>
  </si>
  <si>
    <t>判定①</t>
    <rPh sb="0" eb="2">
      <t>ハンテイ</t>
    </rPh>
    <phoneticPr fontId="2"/>
  </si>
  <si>
    <t>中小企業生産性革命推進事業 事業承継・引継ぎ補助金（第10次公募）</t>
    <rPh sb="0" eb="4">
      <t>チュウショウキギョウ</t>
    </rPh>
    <rPh sb="4" eb="7">
      <t>セイサンセイ</t>
    </rPh>
    <rPh sb="7" eb="9">
      <t>カクメイ</t>
    </rPh>
    <rPh sb="9" eb="13">
      <t>スイシンジギョウ</t>
    </rPh>
    <rPh sb="14" eb="18">
      <t>ジギョウショウケイ</t>
    </rPh>
    <rPh sb="19" eb="21">
      <t>ヒキツ</t>
    </rPh>
    <rPh sb="22" eb="25">
      <t>ホジョキン</t>
    </rPh>
    <rPh sb="26" eb="27">
      <t>ダイ</t>
    </rPh>
    <rPh sb="29" eb="32">
      <t>ジコウボ</t>
    </rPh>
    <phoneticPr fontId="2"/>
  </si>
  <si>
    <t>経営資源の引継ぎ状況</t>
    <rPh sb="0" eb="4">
      <t>ケイエイシゲン</t>
    </rPh>
    <rPh sb="5" eb="7">
      <t>ヒキツ</t>
    </rPh>
    <rPh sb="8" eb="10">
      <t>ジョウキョウ</t>
    </rPh>
    <phoneticPr fontId="2"/>
  </si>
  <si>
    <t>実現している</t>
    <rPh sb="0" eb="2">
      <t>ジツゲン</t>
    </rPh>
    <phoneticPr fontId="2"/>
  </si>
  <si>
    <t>実現していない</t>
    <rPh sb="0" eb="2">
      <t>ジツゲン</t>
    </rPh>
    <phoneticPr fontId="2"/>
  </si>
  <si>
    <t>財務数値</t>
    <rPh sb="0" eb="4">
      <t>ザイムスウチ</t>
    </rPh>
    <phoneticPr fontId="2"/>
  </si>
  <si>
    <t>回答可能</t>
    <rPh sb="0" eb="2">
      <t>カイトウ</t>
    </rPh>
    <rPh sb="2" eb="4">
      <t>カノウ</t>
    </rPh>
    <phoneticPr fontId="2"/>
  </si>
  <si>
    <t>回答不可</t>
    <rPh sb="0" eb="4">
      <t>カイトウフカ</t>
    </rPh>
    <phoneticPr fontId="2"/>
  </si>
  <si>
    <t>（回答不可の場合）その理由</t>
    <rPh sb="1" eb="5">
      <t>カイトウフカ</t>
    </rPh>
    <rPh sb="6" eb="8">
      <t>バアイ</t>
    </rPh>
    <rPh sb="11" eb="13">
      <t>リユウ</t>
    </rPh>
    <phoneticPr fontId="2"/>
  </si>
  <si>
    <t>1. 買い手支援類型：譲渡対象の法人格を残している（予定含む）</t>
    <phoneticPr fontId="2"/>
  </si>
  <si>
    <t>2. 買い手支援類型：譲渡対象の法人または事業を買い手側の法人格によって吸収・合併している（予定含む）</t>
    <phoneticPr fontId="2"/>
  </si>
  <si>
    <t>3. 買い手支援類型：1,2に該当しない（予定含む）</t>
    <phoneticPr fontId="2"/>
  </si>
  <si>
    <t>4. 売り手支援類型：譲渡対象の法人または事業を譲渡し、買い手側の子会社として法人格が存続している（予定含む）</t>
    <phoneticPr fontId="2"/>
  </si>
  <si>
    <t>5. 売り手支援類型：譲渡対象の法人または事業を譲渡し、買い手側の法人に吸収・合併されている（予定含む）</t>
    <phoneticPr fontId="2"/>
  </si>
  <si>
    <t>賃上げ要件の充足による加点を申請している事業者は「該当あり」を選択してください。</t>
    <rPh sb="0" eb="2">
      <t>チンア</t>
    </rPh>
    <rPh sb="3" eb="5">
      <t>ヨウケン</t>
    </rPh>
    <rPh sb="6" eb="8">
      <t>ジュウソク</t>
    </rPh>
    <rPh sb="11" eb="13">
      <t>カテン</t>
    </rPh>
    <rPh sb="14" eb="16">
      <t>シンセイ</t>
    </rPh>
    <rPh sb="20" eb="23">
      <t>ジギョウシャ</t>
    </rPh>
    <rPh sb="25" eb="27">
      <t>ガイトウ</t>
    </rPh>
    <rPh sb="31" eb="33">
      <t>センタク</t>
    </rPh>
    <phoneticPr fontId="2"/>
  </si>
  <si>
    <t>M&amp;A実施(予定)後の形態</t>
    <phoneticPr fontId="2"/>
  </si>
  <si>
    <t>経営資源の引継ぎ状況を選択してください。</t>
    <rPh sb="0" eb="4">
      <t>ケイエイシゲン</t>
    </rPh>
    <rPh sb="5" eb="7">
      <t>ヒキツ</t>
    </rPh>
    <rPh sb="8" eb="10">
      <t>ジョウキョウ</t>
    </rPh>
    <rPh sb="11" eb="13">
      <t>センタク</t>
    </rPh>
    <phoneticPr fontId="2"/>
  </si>
  <si>
    <t>Ⅴ.賃金引上げに関する報告</t>
    <rPh sb="2" eb="4">
      <t>チンギン</t>
    </rPh>
    <rPh sb="4" eb="6">
      <t>ヒキア</t>
    </rPh>
    <rPh sb="8" eb="9">
      <t>カン</t>
    </rPh>
    <rPh sb="11" eb="13">
      <t>ホウコク</t>
    </rPh>
    <phoneticPr fontId="2"/>
  </si>
  <si>
    <t>年買法</t>
    <rPh sb="0" eb="2">
      <t>ネンバイ</t>
    </rPh>
    <rPh sb="2" eb="3">
      <t>ホウ</t>
    </rPh>
    <phoneticPr fontId="2"/>
  </si>
  <si>
    <t>DCF法</t>
    <rPh sb="3" eb="4">
      <t>ホウ</t>
    </rPh>
    <phoneticPr fontId="2"/>
  </si>
  <si>
    <t>その他</t>
    <rPh sb="2" eb="3">
      <t>タ</t>
    </rPh>
    <phoneticPr fontId="2"/>
  </si>
  <si>
    <t>6. 売り手支援類型：4,5に該当しない（予定含む）</t>
    <phoneticPr fontId="2"/>
  </si>
  <si>
    <t>以下は、経営資源の引継ぎが実現している買い手支援類型の事業者のみ記入してください。</t>
    <rPh sb="0" eb="2">
      <t>イカ</t>
    </rPh>
    <rPh sb="4" eb="8">
      <t>ケイエイシゲン</t>
    </rPh>
    <rPh sb="9" eb="11">
      <t>ヒキツ</t>
    </rPh>
    <rPh sb="13" eb="15">
      <t>ジツゲン</t>
    </rPh>
    <rPh sb="19" eb="20">
      <t>カ</t>
    </rPh>
    <rPh sb="21" eb="26">
      <t>テシエンルイケイ</t>
    </rPh>
    <rPh sb="27" eb="30">
      <t>ジギョウシャ</t>
    </rPh>
    <rPh sb="32" eb="34">
      <t>キニュウ</t>
    </rPh>
    <phoneticPr fontId="2"/>
  </si>
  <si>
    <t>対象会社（事業）分</t>
  </si>
  <si>
    <t>対象会社（事業）分</t>
    <rPh sb="0" eb="4">
      <t>タイショウカイシャ</t>
    </rPh>
    <rPh sb="5" eb="7">
      <t>ジギョウ</t>
    </rPh>
    <rPh sb="8" eb="9">
      <t>ブン</t>
    </rPh>
    <phoneticPr fontId="2"/>
  </si>
  <si>
    <t>対象会社（事業）分</t>
    <rPh sb="0" eb="2">
      <t>タイショウ</t>
    </rPh>
    <rPh sb="2" eb="4">
      <t>カイシャ</t>
    </rPh>
    <rPh sb="5" eb="7">
      <t>ジギョウ</t>
    </rPh>
    <rPh sb="8" eb="9">
      <t>ブン</t>
    </rPh>
    <phoneticPr fontId="2"/>
  </si>
  <si>
    <t>Ⅳ.譲受に伴う投資対効果</t>
    <rPh sb="2" eb="4">
      <t>ユズリウケ</t>
    </rPh>
    <rPh sb="5" eb="6">
      <t>トモナ</t>
    </rPh>
    <rPh sb="7" eb="9">
      <t>トウシ</t>
    </rPh>
    <rPh sb="9" eb="10">
      <t>タイ</t>
    </rPh>
    <rPh sb="10" eb="12">
      <t>コウカ</t>
    </rPh>
    <phoneticPr fontId="2"/>
  </si>
  <si>
    <t>修正簿価純資産法</t>
    <rPh sb="0" eb="2">
      <t>シュウセイ</t>
    </rPh>
    <rPh sb="2" eb="8">
      <t>ボカジュンシサンホウ</t>
    </rPh>
    <phoneticPr fontId="2"/>
  </si>
  <si>
    <t>マルチプル法</t>
    <rPh sb="5" eb="6">
      <t>ホウ</t>
    </rPh>
    <phoneticPr fontId="2"/>
  </si>
  <si>
    <t>①採用したバリュエーション手法</t>
    <rPh sb="1" eb="3">
      <t>サイヨウ</t>
    </rPh>
    <rPh sb="13" eb="15">
      <t>シュホウ</t>
    </rPh>
    <phoneticPr fontId="4"/>
  </si>
  <si>
    <t>（①でその他を選んだ場合）採用したバリュエーション手法</t>
    <rPh sb="5" eb="6">
      <t>タ</t>
    </rPh>
    <rPh sb="7" eb="8">
      <t>エラ</t>
    </rPh>
    <rPh sb="10" eb="12">
      <t>バアイ</t>
    </rPh>
    <rPh sb="13" eb="15">
      <t>サイヨウ</t>
    </rPh>
    <rPh sb="25" eb="27">
      <t>シュホウ</t>
    </rPh>
    <phoneticPr fontId="2"/>
  </si>
  <si>
    <t>（売り手支援類型のみ）譲渡した対象会社（事業）における財務数値回答可否</t>
    <rPh sb="1" eb="2">
      <t>ウ</t>
    </rPh>
    <rPh sb="3" eb="8">
      <t>テシエンルイケイ</t>
    </rPh>
    <rPh sb="11" eb="13">
      <t>ジョウト</t>
    </rPh>
    <rPh sb="15" eb="17">
      <t>タイショウ</t>
    </rPh>
    <rPh sb="17" eb="19">
      <t>カイシャ</t>
    </rPh>
    <rPh sb="20" eb="22">
      <t>ジギョウ</t>
    </rPh>
    <rPh sb="27" eb="31">
      <t>ザイムスウチ</t>
    </rPh>
    <rPh sb="31" eb="33">
      <t>カイトウ</t>
    </rPh>
    <rPh sb="33" eb="35">
      <t>カヒ</t>
    </rPh>
    <phoneticPr fontId="2"/>
  </si>
  <si>
    <r>
      <t>・</t>
    </r>
    <r>
      <rPr>
        <b/>
        <sz val="11"/>
        <color rgb="FFFF0000"/>
        <rFont val="游ゴシック"/>
        <family val="3"/>
        <charset val="128"/>
        <scheme val="minor"/>
      </rPr>
      <t>会社全体＝補助事業の場合や補助対象事業の切り分けが困難な場合は、「対象会社（事業）分」欄にも会社全体と同じ金額を入力してください。</t>
    </r>
    <rPh sb="1" eb="3">
      <t>カイシャ</t>
    </rPh>
    <rPh sb="3" eb="5">
      <t>ゼンタイ</t>
    </rPh>
    <rPh sb="6" eb="8">
      <t>ホジョ</t>
    </rPh>
    <rPh sb="8" eb="10">
      <t>ジギョウ</t>
    </rPh>
    <rPh sb="11" eb="13">
      <t>バアイ</t>
    </rPh>
    <rPh sb="14" eb="20">
      <t>ホジョタイショウジギョウ</t>
    </rPh>
    <rPh sb="21" eb="22">
      <t>キ</t>
    </rPh>
    <rPh sb="23" eb="24">
      <t>ワ</t>
    </rPh>
    <rPh sb="26" eb="28">
      <t>コンナン</t>
    </rPh>
    <rPh sb="29" eb="31">
      <t>バアイ</t>
    </rPh>
    <rPh sb="47" eb="49">
      <t>カイシャ</t>
    </rPh>
    <rPh sb="49" eb="51">
      <t>ゼンタイ</t>
    </rPh>
    <rPh sb="52" eb="53">
      <t>オナ</t>
    </rPh>
    <rPh sb="54" eb="56">
      <t>キンガク</t>
    </rPh>
    <rPh sb="57" eb="59">
      <t>ニュウリョク</t>
    </rPh>
    <phoneticPr fontId="2"/>
  </si>
  <si>
    <t>②譲渡価額（単位：円）</t>
    <rPh sb="1" eb="3">
      <t>ジョウト</t>
    </rPh>
    <rPh sb="3" eb="5">
      <t>カガク</t>
    </rPh>
    <phoneticPr fontId="4"/>
  </si>
  <si>
    <t>専門家（賃上げ）</t>
    <rPh sb="0" eb="3">
      <t>センモンカ</t>
    </rPh>
    <rPh sb="4" eb="6">
      <t>チンア</t>
    </rPh>
    <phoneticPr fontId="2"/>
  </si>
  <si>
    <t>専門家（経営資源の引継ぎ）</t>
    <rPh sb="0" eb="3">
      <t>センモンカ</t>
    </rPh>
    <rPh sb="4" eb="8">
      <t>ケイエイシゲン</t>
    </rPh>
    <rPh sb="9" eb="11">
      <t>ヒキツ</t>
    </rPh>
    <phoneticPr fontId="2"/>
  </si>
  <si>
    <r>
      <t xml:space="preserve">（単位：円）
</t>
    </r>
    <r>
      <rPr>
        <sz val="11"/>
        <color rgb="FF0070C0"/>
        <rFont val="游ゴシック"/>
        <family val="3"/>
        <charset val="128"/>
      </rPr>
      <t>※青字数字は、所得税青色申告決算書上の項目番号を示しています</t>
    </r>
    <rPh sb="1" eb="3">
      <t>タンイ</t>
    </rPh>
    <rPh sb="4" eb="5">
      <t>エン</t>
    </rPh>
    <rPh sb="9" eb="10">
      <t>ジ</t>
    </rPh>
    <phoneticPr fontId="2"/>
  </si>
  <si>
    <r>
      <t>差引原価（売上原価）　</t>
    </r>
    <r>
      <rPr>
        <sz val="11"/>
        <color rgb="FF0070C0"/>
        <rFont val="游ゴシック"/>
        <family val="3"/>
        <charset val="128"/>
      </rPr>
      <t>⑥</t>
    </r>
    <rPh sb="0" eb="4">
      <t>サシヒキゲンカ</t>
    </rPh>
    <rPh sb="5" eb="7">
      <t>ウリアゲ</t>
    </rPh>
    <rPh sb="7" eb="9">
      <t>ゲンカ</t>
    </rPh>
    <phoneticPr fontId="1"/>
  </si>
  <si>
    <r>
      <t>売上高　</t>
    </r>
    <r>
      <rPr>
        <sz val="11"/>
        <color rgb="FF0070C0"/>
        <rFont val="游ゴシック"/>
        <family val="3"/>
        <charset val="128"/>
      </rPr>
      <t>①</t>
    </r>
    <rPh sb="0" eb="2">
      <t>ウリアゲ</t>
    </rPh>
    <rPh sb="2" eb="3">
      <t>ダカ</t>
    </rPh>
    <phoneticPr fontId="1"/>
  </si>
  <si>
    <r>
      <t>差引金額（売上総利益）　</t>
    </r>
    <r>
      <rPr>
        <sz val="11"/>
        <color rgb="FF0070C0"/>
        <rFont val="游ゴシック"/>
        <family val="3"/>
        <charset val="128"/>
      </rPr>
      <t>⑦</t>
    </r>
    <rPh sb="0" eb="4">
      <t>サシヒキキンガク</t>
    </rPh>
    <rPh sb="5" eb="7">
      <t>ウリア</t>
    </rPh>
    <rPh sb="7" eb="10">
      <t>ソウリエキ</t>
    </rPh>
    <phoneticPr fontId="1"/>
  </si>
  <si>
    <r>
      <t>経費　計（経費合計額）　</t>
    </r>
    <r>
      <rPr>
        <sz val="11"/>
        <color rgb="FF0070C0"/>
        <rFont val="游ゴシック"/>
        <family val="3"/>
        <charset val="128"/>
      </rPr>
      <t>㉜</t>
    </r>
    <rPh sb="0" eb="2">
      <t>ケイヒ</t>
    </rPh>
    <rPh sb="3" eb="4">
      <t>ケイ</t>
    </rPh>
    <rPh sb="5" eb="10">
      <t>ケイヒゴウケイガク</t>
    </rPh>
    <phoneticPr fontId="1"/>
  </si>
  <si>
    <r>
      <t>差引金額　</t>
    </r>
    <r>
      <rPr>
        <sz val="11"/>
        <color rgb="FF0070C0"/>
        <rFont val="游ゴシック"/>
        <family val="3"/>
        <charset val="128"/>
      </rPr>
      <t>㉝</t>
    </r>
    <rPh sb="0" eb="4">
      <t>サシヒキキンガク</t>
    </rPh>
    <phoneticPr fontId="1"/>
  </si>
  <si>
    <r>
      <t>繰戻額等　計　</t>
    </r>
    <r>
      <rPr>
        <b/>
        <sz val="11"/>
        <color rgb="FF0070C0"/>
        <rFont val="游ゴシック"/>
        <family val="3"/>
        <charset val="128"/>
      </rPr>
      <t>㊲</t>
    </r>
    <rPh sb="0" eb="2">
      <t>クリモドシ</t>
    </rPh>
    <rPh sb="2" eb="3">
      <t>ガク</t>
    </rPh>
    <rPh sb="3" eb="4">
      <t>トウ</t>
    </rPh>
    <rPh sb="5" eb="6">
      <t>ケイ</t>
    </rPh>
    <phoneticPr fontId="1"/>
  </si>
  <si>
    <r>
      <t>繰入額等　計　</t>
    </r>
    <r>
      <rPr>
        <b/>
        <sz val="11"/>
        <color rgb="FF0070C0"/>
        <rFont val="游ゴシック"/>
        <family val="3"/>
        <charset val="128"/>
      </rPr>
      <t>㊷</t>
    </r>
    <rPh sb="0" eb="3">
      <t>クリイレガク</t>
    </rPh>
    <rPh sb="3" eb="4">
      <t>トウ</t>
    </rPh>
    <rPh sb="5" eb="6">
      <t>ケイ</t>
    </rPh>
    <phoneticPr fontId="1"/>
  </si>
  <si>
    <r>
      <t>青色申告特別控除前の所得金額　</t>
    </r>
    <r>
      <rPr>
        <b/>
        <sz val="11"/>
        <color rgb="FF0070C0"/>
        <rFont val="游ゴシック"/>
        <family val="3"/>
        <charset val="128"/>
      </rPr>
      <t>㊸</t>
    </r>
    <rPh sb="0" eb="4">
      <t>アオイロシンコク</t>
    </rPh>
    <rPh sb="4" eb="6">
      <t>トクベツ</t>
    </rPh>
    <rPh sb="6" eb="8">
      <t>コウジョ</t>
    </rPh>
    <rPh sb="8" eb="9">
      <t>マエ</t>
    </rPh>
    <rPh sb="10" eb="12">
      <t>ショトク</t>
    </rPh>
    <rPh sb="12" eb="14">
      <t>キンガク</t>
    </rPh>
    <phoneticPr fontId="1"/>
  </si>
  <si>
    <r>
      <t>青色申告特別控除　</t>
    </r>
    <r>
      <rPr>
        <b/>
        <sz val="11"/>
        <color rgb="FF0070C0"/>
        <rFont val="游ゴシック"/>
        <family val="3"/>
        <charset val="128"/>
      </rPr>
      <t>㊹</t>
    </r>
    <rPh sb="0" eb="4">
      <t>アオイロシンコク</t>
    </rPh>
    <rPh sb="4" eb="6">
      <t>トクベツ</t>
    </rPh>
    <rPh sb="6" eb="8">
      <t>コウジョ</t>
    </rPh>
    <phoneticPr fontId="1"/>
  </si>
  <si>
    <r>
      <t>所得金額　</t>
    </r>
    <r>
      <rPr>
        <b/>
        <sz val="11"/>
        <color rgb="FF0070C0"/>
        <rFont val="游ゴシック"/>
        <family val="3"/>
        <charset val="128"/>
      </rPr>
      <t>㊺</t>
    </r>
    <rPh sb="0" eb="2">
      <t>ショトク</t>
    </rPh>
    <rPh sb="2" eb="4">
      <t>キンガク</t>
    </rPh>
    <phoneticPr fontId="1"/>
  </si>
  <si>
    <r>
      <t>申告決算書金額
（</t>
    </r>
    <r>
      <rPr>
        <b/>
        <sz val="11"/>
        <rFont val="游ゴシック"/>
        <family val="3"/>
        <charset val="128"/>
      </rPr>
      <t>会社全体</t>
    </r>
    <r>
      <rPr>
        <sz val="11"/>
        <rFont val="游ゴシック"/>
        <family val="3"/>
        <charset val="128"/>
      </rPr>
      <t>）</t>
    </r>
    <rPh sb="0" eb="5">
      <t>シンコクケッサンショ</t>
    </rPh>
    <rPh sb="5" eb="7">
      <t>キンガク</t>
    </rPh>
    <rPh sb="9" eb="11">
      <t>カイシャ</t>
    </rPh>
    <rPh sb="11" eb="13">
      <t>ゼンタイ</t>
    </rPh>
    <phoneticPr fontId="2"/>
  </si>
  <si>
    <r>
      <t>専従者給与</t>
    </r>
    <r>
      <rPr>
        <b/>
        <sz val="11"/>
        <color rgb="FF0070C0"/>
        <rFont val="游ゴシック"/>
        <family val="3"/>
        <charset val="128"/>
        <scheme val="minor"/>
      </rPr>
      <t>　㊳</t>
    </r>
    <rPh sb="0" eb="3">
      <t>センジュウシャ</t>
    </rPh>
    <rPh sb="3" eb="5">
      <t>キュウヨ</t>
    </rPh>
    <phoneticPr fontId="29"/>
  </si>
  <si>
    <r>
      <rPr>
        <sz val="10"/>
        <color theme="1"/>
        <rFont val="游ゴシック"/>
        <family val="3"/>
        <charset val="128"/>
        <scheme val="minor"/>
      </rPr>
      <t>青色申告特別控除前の所得金額　</t>
    </r>
    <r>
      <rPr>
        <b/>
        <sz val="11"/>
        <color rgb="FF0070C0"/>
        <rFont val="游ゴシック"/>
        <family val="3"/>
        <charset val="128"/>
      </rPr>
      <t>㊸</t>
    </r>
    <rPh sb="0" eb="4">
      <t>アオイロシンコク</t>
    </rPh>
    <rPh sb="4" eb="6">
      <t>トクベツ</t>
    </rPh>
    <rPh sb="6" eb="8">
      <t>コウジョ</t>
    </rPh>
    <rPh sb="8" eb="9">
      <t>マエ</t>
    </rPh>
    <rPh sb="10" eb="12">
      <t>ショトク</t>
    </rPh>
    <rPh sb="12" eb="14">
      <t>キンガク</t>
    </rPh>
    <phoneticPr fontId="1"/>
  </si>
  <si>
    <r>
      <t>福利厚生費　</t>
    </r>
    <r>
      <rPr>
        <b/>
        <sz val="11"/>
        <color rgb="FF0070C0"/>
        <rFont val="游ゴシック"/>
        <family val="3"/>
        <charset val="128"/>
        <scheme val="minor"/>
      </rPr>
      <t>⑲</t>
    </r>
    <rPh sb="0" eb="2">
      <t>フクリ</t>
    </rPh>
    <rPh sb="2" eb="5">
      <t>コウセイヒ</t>
    </rPh>
    <phoneticPr fontId="4"/>
  </si>
  <si>
    <r>
      <t>専従者給与　</t>
    </r>
    <r>
      <rPr>
        <b/>
        <sz val="11"/>
        <color rgb="FF0070C0"/>
        <rFont val="游ゴシック"/>
        <family val="3"/>
        <charset val="128"/>
        <scheme val="minor"/>
      </rPr>
      <t>㊳</t>
    </r>
    <rPh sb="0" eb="3">
      <t>センジュウシャ</t>
    </rPh>
    <rPh sb="3" eb="5">
      <t>キュウヨ</t>
    </rPh>
    <phoneticPr fontId="4"/>
  </si>
  <si>
    <t>法定福利費</t>
    <rPh sb="0" eb="2">
      <t>ホウテイ</t>
    </rPh>
    <rPh sb="2" eb="5">
      <t>フクリヒ</t>
    </rPh>
    <phoneticPr fontId="4"/>
  </si>
  <si>
    <t>・全体＝補助事業の場合は、「事業（補助事業分）」欄にも、全体と同じ金額を入力してください。</t>
    <phoneticPr fontId="2"/>
  </si>
  <si>
    <t>全体</t>
    <rPh sb="0" eb="2">
      <t>ゼンタイ</t>
    </rPh>
    <phoneticPr fontId="2"/>
  </si>
  <si>
    <t>合計</t>
    <rPh sb="0" eb="2">
      <t>ゴウケイ</t>
    </rPh>
    <phoneticPr fontId="31"/>
  </si>
  <si>
    <t>1.給与支給総額</t>
    <rPh sb="2" eb="5">
      <t>シキュウガク</t>
    </rPh>
    <rPh sb="6" eb="7">
      <t>ソウ</t>
    </rPh>
    <rPh sb="7" eb="8">
      <t>ガク</t>
    </rPh>
    <phoneticPr fontId="2"/>
  </si>
  <si>
    <t>2.人件費の入力</t>
    <rPh sb="2" eb="5">
      <t>ジンケンヒ</t>
    </rPh>
    <rPh sb="6" eb="8">
      <t>ニュウリョク</t>
    </rPh>
    <phoneticPr fontId="2"/>
  </si>
  <si>
    <t>3.減価償却費の入力</t>
    <rPh sb="2" eb="7">
      <t>ゲンカショウキャクヒ</t>
    </rPh>
    <rPh sb="8" eb="10">
      <t>ニュウリョク</t>
    </rPh>
    <phoneticPr fontId="2"/>
  </si>
  <si>
    <t>4.生産性向上の状況</t>
    <rPh sb="2" eb="5">
      <t>セイサンセイ</t>
    </rPh>
    <rPh sb="5" eb="7">
      <t>コウジョウ</t>
    </rPh>
    <rPh sb="8" eb="10">
      <t>ジョウキョウ</t>
    </rPh>
    <phoneticPr fontId="2"/>
  </si>
  <si>
    <r>
      <t>③差引金額（売上総利益）</t>
    </r>
    <r>
      <rPr>
        <b/>
        <sz val="11"/>
        <color rgb="FF0070C0"/>
        <rFont val="游ゴシック"/>
        <family val="3"/>
        <charset val="128"/>
        <scheme val="minor"/>
      </rPr>
      <t>　⑦</t>
    </r>
    <rPh sb="1" eb="3">
      <t>サシヒキ</t>
    </rPh>
    <rPh sb="3" eb="5">
      <t>キンガク</t>
    </rPh>
    <phoneticPr fontId="2"/>
  </si>
  <si>
    <t>④販売費および一般管理費計算は以下の表で行ってください（単位：円）</t>
    <rPh sb="1" eb="4">
      <t>ハンバイヒ</t>
    </rPh>
    <rPh sb="7" eb="12">
      <t>イッパンカンリヒ</t>
    </rPh>
    <rPh sb="12" eb="14">
      <t>ケイサン</t>
    </rPh>
    <rPh sb="15" eb="17">
      <t>イカ</t>
    </rPh>
    <rPh sb="18" eb="19">
      <t>ヒョウ</t>
    </rPh>
    <rPh sb="20" eb="21">
      <t>オコナ</t>
    </rPh>
    <rPh sb="28" eb="30">
      <t>タンイ</t>
    </rPh>
    <rPh sb="31" eb="32">
      <t>エン</t>
    </rPh>
    <phoneticPr fontId="2"/>
  </si>
  <si>
    <t>青色申告書の転記箇所</t>
    <rPh sb="0" eb="5">
      <t>アオイロシンコクショ</t>
    </rPh>
    <rPh sb="6" eb="10">
      <t>テンキカショ</t>
    </rPh>
    <phoneticPr fontId="2"/>
  </si>
  <si>
    <t>今回報告時</t>
    <rPh sb="0" eb="2">
      <t>コンカイ</t>
    </rPh>
    <rPh sb="2" eb="5">
      <t>ホウコクジ</t>
    </rPh>
    <phoneticPr fontId="2"/>
  </si>
  <si>
    <t>経費計（㉜）</t>
    <rPh sb="0" eb="3">
      <t>ケイヒケイ</t>
    </rPh>
    <phoneticPr fontId="2"/>
  </si>
  <si>
    <t>利子割引料（㉒）</t>
    <rPh sb="0" eb="2">
      <t>リシ</t>
    </rPh>
    <rPh sb="2" eb="5">
      <t>ワリビキリョウ</t>
    </rPh>
    <phoneticPr fontId="2"/>
  </si>
  <si>
    <t>繰戻額等計（㊲）</t>
    <rPh sb="0" eb="2">
      <t>クリモドシ</t>
    </rPh>
    <rPh sb="2" eb="3">
      <t>ガク</t>
    </rPh>
    <rPh sb="3" eb="4">
      <t>トウ</t>
    </rPh>
    <rPh sb="4" eb="5">
      <t>ケイ</t>
    </rPh>
    <phoneticPr fontId="2"/>
  </si>
  <si>
    <t>繰入額等計（㊷）</t>
    <rPh sb="0" eb="3">
      <t>クリイレガク</t>
    </rPh>
    <rPh sb="3" eb="4">
      <t>トウ</t>
    </rPh>
    <rPh sb="4" eb="5">
      <t>ケイ</t>
    </rPh>
    <phoneticPr fontId="2"/>
  </si>
  <si>
    <t>合計</t>
    <rPh sb="0" eb="2">
      <t>ゴウケイ</t>
    </rPh>
    <phoneticPr fontId="2"/>
  </si>
  <si>
    <t>⑤営業利益（③-④）</t>
  </si>
  <si>
    <t>※上記以外の方は計算シート【法人用】を使用してください。</t>
    <rPh sb="1" eb="5">
      <t>ジョウキイガイ</t>
    </rPh>
    <rPh sb="6" eb="7">
      <t>カタ</t>
    </rPh>
    <rPh sb="8" eb="10">
      <t>ケイサン</t>
    </rPh>
    <rPh sb="14" eb="16">
      <t>ホウジン</t>
    </rPh>
    <rPh sb="16" eb="17">
      <t>ヨウ</t>
    </rPh>
    <rPh sb="19" eb="21">
      <t>シヨウ</t>
    </rPh>
    <phoneticPr fontId="2"/>
  </si>
  <si>
    <t>⑥給与支給総額</t>
    <rPh sb="1" eb="2">
      <t>キュウ</t>
    </rPh>
    <rPh sb="2" eb="3">
      <t>ヨ</t>
    </rPh>
    <rPh sb="3" eb="4">
      <t>シ</t>
    </rPh>
    <rPh sb="4" eb="5">
      <t>キュウ</t>
    </rPh>
    <rPh sb="5" eb="6">
      <t>ソウ</t>
    </rPh>
    <rPh sb="6" eb="7">
      <t>ガク</t>
    </rPh>
    <phoneticPr fontId="3"/>
  </si>
  <si>
    <t>⑦人件費</t>
    <phoneticPr fontId="2"/>
  </si>
  <si>
    <t>⑧減価償却額</t>
    <phoneticPr fontId="2"/>
  </si>
  <si>
    <t>⑪一人当たりの付加価値額</t>
    <phoneticPr fontId="2"/>
  </si>
  <si>
    <t>⑨付加価値額（⑤＋⑦＋⑧）</t>
    <phoneticPr fontId="2"/>
  </si>
  <si>
    <r>
      <t>①売上高　</t>
    </r>
    <r>
      <rPr>
        <b/>
        <sz val="11"/>
        <color rgb="FF0070C0"/>
        <rFont val="游ゴシック"/>
        <family val="3"/>
        <charset val="128"/>
        <scheme val="minor"/>
      </rPr>
      <t>①</t>
    </r>
    <phoneticPr fontId="2"/>
  </si>
  <si>
    <t>Ⅱ.年度事業化及び収益状況の概要</t>
  </si>
  <si>
    <t>Ⅳ.譲受に伴う投資対効果</t>
    <rPh sb="2" eb="4">
      <t>ジョウジュ</t>
    </rPh>
    <rPh sb="5" eb="6">
      <t>トモナ</t>
    </rPh>
    <rPh sb="7" eb="9">
      <t>トウシ</t>
    </rPh>
    <rPh sb="9" eb="10">
      <t>タイ</t>
    </rPh>
    <rPh sb="10" eb="12">
      <t>コウカ</t>
    </rPh>
    <phoneticPr fontId="2"/>
  </si>
  <si>
    <t>Ⅴ.賃金引上げに関する報告</t>
    <phoneticPr fontId="2"/>
  </si>
  <si>
    <t>・本計算シートは必ずJグランツの専用フォーム「事業化状況報告書」より提出してください。</t>
    <rPh sb="1" eb="2">
      <t>ホン</t>
    </rPh>
    <rPh sb="2" eb="4">
      <t>ケイサン</t>
    </rPh>
    <rPh sb="8" eb="9">
      <t>カナラ</t>
    </rPh>
    <rPh sb="16" eb="18">
      <t>センヨウ</t>
    </rPh>
    <rPh sb="23" eb="31">
      <t>ジギョ</t>
    </rPh>
    <rPh sb="34" eb="36">
      <t>テイシュツ</t>
    </rPh>
    <phoneticPr fontId="2"/>
  </si>
  <si>
    <t>・本計算シートに関連する各種証憑はJグランツの内容に従って提出してください。</t>
    <rPh sb="1" eb="2">
      <t>ホン</t>
    </rPh>
    <rPh sb="2" eb="4">
      <t>ケイサン</t>
    </rPh>
    <rPh sb="8" eb="10">
      <t>カンレン</t>
    </rPh>
    <rPh sb="12" eb="14">
      <t>カクシュ</t>
    </rPh>
    <rPh sb="14" eb="16">
      <t>ショウヒョウ</t>
    </rPh>
    <rPh sb="23" eb="25">
      <t>ナイヨウ</t>
    </rPh>
    <rPh sb="26" eb="27">
      <t>シタガ</t>
    </rPh>
    <rPh sb="29" eb="31">
      <t>テイシュツ</t>
    </rPh>
    <phoneticPr fontId="2"/>
  </si>
  <si>
    <t>_1</t>
    <phoneticPr fontId="2"/>
  </si>
  <si>
    <t>_2</t>
  </si>
  <si>
    <t>_3</t>
  </si>
  <si>
    <t>_4</t>
  </si>
  <si>
    <t>_5</t>
  </si>
  <si>
    <t>_6</t>
  </si>
  <si>
    <t>（上記で3と6を選んだ場合）形態</t>
    <rPh sb="1" eb="3">
      <t>ジョウキ</t>
    </rPh>
    <rPh sb="8" eb="9">
      <t>エラ</t>
    </rPh>
    <rPh sb="11" eb="13">
      <t>バアイ</t>
    </rPh>
    <rPh sb="14" eb="16">
      <t>ケイタイ</t>
    </rPh>
    <phoneticPr fontId="2"/>
  </si>
  <si>
    <t>バリュエーション</t>
    <phoneticPr fontId="2"/>
  </si>
  <si>
    <t>〇</t>
    <phoneticPr fontId="2"/>
  </si>
  <si>
    <t>×</t>
    <phoneticPr fontId="2"/>
  </si>
  <si>
    <r>
      <t>④販売費及び一般管理費</t>
    </r>
    <r>
      <rPr>
        <b/>
        <sz val="11"/>
        <color rgb="FF0070C0"/>
        <rFont val="游ゴシック"/>
        <family val="3"/>
        <charset val="128"/>
        <scheme val="minor"/>
      </rPr>
      <t xml:space="preserve"> ※下参照</t>
    </r>
    <rPh sb="13" eb="14">
      <t>シタ</t>
    </rPh>
    <rPh sb="14" eb="16">
      <t>サンショウ</t>
    </rPh>
    <phoneticPr fontId="2"/>
  </si>
  <si>
    <t>Ⅳ.賃金引上げに関する報告</t>
    <rPh sb="2" eb="4">
      <t>チンギン</t>
    </rPh>
    <rPh sb="4" eb="6">
      <t>ヒキア</t>
    </rPh>
    <rPh sb="8" eb="9">
      <t>カン</t>
    </rPh>
    <rPh sb="11" eb="13">
      <t>ホウコク</t>
    </rPh>
    <phoneticPr fontId="2"/>
  </si>
  <si>
    <t>前回報告時</t>
    <rPh sb="0" eb="4">
      <t>ゼンカイホウコク</t>
    </rPh>
    <rPh sb="4" eb="5">
      <t>ジ</t>
    </rPh>
    <phoneticPr fontId="2"/>
  </si>
  <si>
    <t>前回報告時</t>
    <rPh sb="0" eb="2">
      <t>ゼンカイ</t>
    </rPh>
    <rPh sb="2" eb="4">
      <t>ホウコク</t>
    </rPh>
    <rPh sb="4" eb="5">
      <t>ジ</t>
    </rPh>
    <phoneticPr fontId="2"/>
  </si>
  <si>
    <t>Ⅳ.賃金引上げに関する報告</t>
    <phoneticPr fontId="2"/>
  </si>
  <si>
    <t>該当あり</t>
  </si>
  <si>
    <t>該当なし</t>
  </si>
  <si>
    <t>③現預金（譲渡対象外の場合は入力不要）</t>
    <rPh sb="1" eb="4">
      <t>ゲンヨキン</t>
    </rPh>
    <rPh sb="5" eb="7">
      <t>ジョウト</t>
    </rPh>
    <rPh sb="7" eb="9">
      <t>タイショウ</t>
    </rPh>
    <rPh sb="9" eb="10">
      <t>ガイ</t>
    </rPh>
    <rPh sb="11" eb="13">
      <t>バアイ</t>
    </rPh>
    <rPh sb="14" eb="16">
      <t>ニュウリョク</t>
    </rPh>
    <rPh sb="16" eb="18">
      <t>フヨウ</t>
    </rPh>
    <phoneticPr fontId="2"/>
  </si>
  <si>
    <t>④有利子負債（譲渡対象外の場合は入力不要）</t>
    <rPh sb="1" eb="6">
      <t>ユウリシフサイ</t>
    </rPh>
    <phoneticPr fontId="2"/>
  </si>
  <si>
    <t>・買い手支援類型で経営資源の引継ぎが実現していない場合、財務数値の回答は不要となります。</t>
    <phoneticPr fontId="2"/>
  </si>
  <si>
    <r>
      <t xml:space="preserve">【専門家活用｜個人事業主用】(11次公募) 事業化状況報告用 計算シート </t>
    </r>
    <r>
      <rPr>
        <b/>
        <sz val="18"/>
        <color theme="0"/>
        <rFont val="游ゴシック"/>
        <family val="3"/>
        <charset val="128"/>
      </rPr>
      <t>v1.0</t>
    </r>
    <rPh sb="1" eb="4">
      <t>センモンカ</t>
    </rPh>
    <rPh sb="4" eb="6">
      <t>カツヨウ</t>
    </rPh>
    <rPh sb="7" eb="12">
      <t>コジンジギョウヌシ</t>
    </rPh>
    <rPh sb="12" eb="13">
      <t>ヨウ</t>
    </rPh>
    <rPh sb="17" eb="18">
      <t>ツギ</t>
    </rPh>
    <rPh sb="18" eb="20">
      <t>コウボ</t>
    </rPh>
    <rPh sb="22" eb="25">
      <t>ジギョウカ</t>
    </rPh>
    <rPh sb="25" eb="27">
      <t>ジョウキョウ</t>
    </rPh>
    <rPh sb="27" eb="29">
      <t>ホウコク</t>
    </rPh>
    <rPh sb="29" eb="30">
      <t>ヨウ</t>
    </rPh>
    <rPh sb="31" eb="33">
      <t>ケイサン</t>
    </rPh>
    <phoneticPr fontId="2"/>
  </si>
  <si>
    <t>中小企業生産性革命推進事業 事業承継・M&amp;A補助金（第11次公募）</t>
    <rPh sb="0" eb="4">
      <t>チュウショウキギョウ</t>
    </rPh>
    <rPh sb="4" eb="7">
      <t>セイサンセイ</t>
    </rPh>
    <rPh sb="7" eb="9">
      <t>カクメイ</t>
    </rPh>
    <rPh sb="9" eb="13">
      <t>スイシンジギョウ</t>
    </rPh>
    <rPh sb="14" eb="18">
      <t>ジギョウショウケイ</t>
    </rPh>
    <rPh sb="22" eb="25">
      <t>ホジョキン</t>
    </rPh>
    <rPh sb="26" eb="27">
      <t>ダイ</t>
    </rPh>
    <rPh sb="29" eb="32">
      <t>ジコウボ</t>
    </rPh>
    <phoneticPr fontId="2"/>
  </si>
  <si>
    <t>中小企業生産性革命推進事業 事業承継・M&amp;A補助金（第11次公募）</t>
    <phoneticPr fontId="2"/>
  </si>
  <si>
    <t>11次</t>
    <rPh sb="2" eb="3">
      <t>ツギ</t>
    </rPh>
    <phoneticPr fontId="2"/>
  </si>
  <si>
    <t xml:space="preserve">（加点要件）中小企業生産性革命推進事業　事業承継・M&amp;A補助金（11次公募） </t>
    <rPh sb="1" eb="3">
      <t>カテン</t>
    </rPh>
    <rPh sb="3" eb="5">
      <t>ヨウケン</t>
    </rPh>
    <rPh sb="6" eb="8">
      <t>チュウショウ</t>
    </rPh>
    <rPh sb="8" eb="10">
      <t>キギョウ</t>
    </rPh>
    <rPh sb="10" eb="13">
      <t>セイサンセイ</t>
    </rPh>
    <rPh sb="13" eb="15">
      <t>カクメイ</t>
    </rPh>
    <rPh sb="15" eb="17">
      <t>スイシン</t>
    </rPh>
    <rPh sb="17" eb="19">
      <t>ジギョウ</t>
    </rPh>
    <rPh sb="20" eb="22">
      <t>ジギョウ</t>
    </rPh>
    <rPh sb="22" eb="24">
      <t>ショウケイ</t>
    </rPh>
    <rPh sb="28" eb="31">
      <t>ホジョキン</t>
    </rPh>
    <rPh sb="34" eb="35">
      <t>ジ</t>
    </rPh>
    <rPh sb="35" eb="37">
      <t>コウボ</t>
    </rPh>
    <phoneticPr fontId="2"/>
  </si>
  <si>
    <t>補助事業期間終了時もしくは
補助事業完了期日</t>
    <rPh sb="0" eb="2">
      <t>ホジョ</t>
    </rPh>
    <rPh sb="2" eb="4">
      <t>ジギョウ</t>
    </rPh>
    <rPh sb="4" eb="6">
      <t>キカン</t>
    </rPh>
    <rPh sb="6" eb="8">
      <t>シュウリョウ</t>
    </rPh>
    <rPh sb="8" eb="9">
      <t>ジ</t>
    </rPh>
    <rPh sb="14" eb="16">
      <t>ホジョ</t>
    </rPh>
    <rPh sb="16" eb="18">
      <t>ジギョウ</t>
    </rPh>
    <rPh sb="18" eb="20">
      <t>カンリョウ</t>
    </rPh>
    <rPh sb="20" eb="22">
      <t>キジツ</t>
    </rPh>
    <phoneticPr fontId="2"/>
  </si>
  <si>
    <t>公募申請時</t>
    <rPh sb="0" eb="5">
      <t>コウボシンセイジ</t>
    </rPh>
    <phoneticPr fontId="2"/>
  </si>
  <si>
    <t>・売り手支援類型で公募申請時に加点要件に係る賃上げ申請を行った事業者は、買い手側に賃上げ状況を確認の上、記入してください。</t>
    <rPh sb="1" eb="2">
      <t>ウ</t>
    </rPh>
    <rPh sb="3" eb="4">
      <t>テ</t>
    </rPh>
    <rPh sb="4" eb="6">
      <t>シエン</t>
    </rPh>
    <rPh sb="6" eb="8">
      <t>ルイケイ</t>
    </rPh>
    <rPh sb="9" eb="13">
      <t>コウボシンセイ</t>
    </rPh>
    <rPh sb="13" eb="14">
      <t>ジ</t>
    </rPh>
    <rPh sb="15" eb="17">
      <t>カテン</t>
    </rPh>
    <rPh sb="17" eb="19">
      <t>ヨウケン</t>
    </rPh>
    <rPh sb="20" eb="21">
      <t>カカ</t>
    </rPh>
    <rPh sb="22" eb="24">
      <t>チンア</t>
    </rPh>
    <rPh sb="25" eb="27">
      <t>シンセイ</t>
    </rPh>
    <rPh sb="28" eb="29">
      <t>オコナ</t>
    </rPh>
    <rPh sb="31" eb="34">
      <t>ジギョウシャ</t>
    </rPh>
    <rPh sb="36" eb="37">
      <t>カ</t>
    </rPh>
    <rPh sb="38" eb="39">
      <t>テ</t>
    </rPh>
    <rPh sb="39" eb="40">
      <t>ガワ</t>
    </rPh>
    <rPh sb="41" eb="43">
      <t>チンア</t>
    </rPh>
    <rPh sb="44" eb="46">
      <t>ジョウキョウ</t>
    </rPh>
    <rPh sb="47" eb="49">
      <t>カクニン</t>
    </rPh>
    <rPh sb="50" eb="51">
      <t>ウエ</t>
    </rPh>
    <rPh sb="52" eb="54">
      <t>キニュウ</t>
    </rPh>
    <phoneticPr fontId="2"/>
  </si>
  <si>
    <t>今回報告時 (直近の決算月末)
※加点要件対象外</t>
    <rPh sb="0" eb="2">
      <t>コンカイ</t>
    </rPh>
    <rPh sb="2" eb="4">
      <t>ホウコク</t>
    </rPh>
    <rPh sb="4" eb="5">
      <t>ジ</t>
    </rPh>
    <rPh sb="7" eb="9">
      <t>チョッキン</t>
    </rPh>
    <rPh sb="10" eb="12">
      <t>ケッサン</t>
    </rPh>
    <rPh sb="12" eb="13">
      <t>ツキ</t>
    </rPh>
    <rPh sb="13" eb="14">
      <t>マツ</t>
    </rPh>
    <rPh sb="17" eb="21">
      <t>カテンヨウケン</t>
    </rPh>
    <rPh sb="21" eb="24">
      <t>タイショウガイ</t>
    </rPh>
    <phoneticPr fontId="2"/>
  </si>
  <si>
    <t>今回報告時(直近の決算月末)</t>
    <phoneticPr fontId="2"/>
  </si>
  <si>
    <t>⑩従業員数　◆右の注意書き参照◆</t>
    <rPh sb="7" eb="8">
      <t>ミギ</t>
    </rPh>
    <rPh sb="9" eb="11">
      <t>チュウイ</t>
    </rPh>
    <rPh sb="11" eb="12">
      <t>カ</t>
    </rPh>
    <rPh sb="13" eb="15">
      <t>サンショウ</t>
    </rPh>
    <phoneticPr fontId="2"/>
  </si>
  <si>
    <r>
      <t>給料賃金　</t>
    </r>
    <r>
      <rPr>
        <b/>
        <sz val="11"/>
        <color rgb="FF0070C0"/>
        <rFont val="游ゴシック"/>
        <family val="3"/>
        <charset val="128"/>
        <scheme val="minor"/>
      </rPr>
      <t>⑳</t>
    </r>
    <rPh sb="0" eb="2">
      <t>キュウリョウ</t>
    </rPh>
    <rPh sb="2" eb="4">
      <t>チンギン</t>
    </rPh>
    <phoneticPr fontId="29"/>
  </si>
  <si>
    <r>
      <t>給料賃金　</t>
    </r>
    <r>
      <rPr>
        <b/>
        <sz val="11"/>
        <color rgb="FF0070C0"/>
        <rFont val="游ゴシック"/>
        <family val="3"/>
        <charset val="128"/>
        <scheme val="minor"/>
      </rPr>
      <t>⑳</t>
    </r>
    <rPh sb="0" eb="2">
      <t>キュウリョウ</t>
    </rPh>
    <rPh sb="2" eb="4">
      <t>チンギン</t>
    </rPh>
    <phoneticPr fontId="4"/>
  </si>
  <si>
    <r>
      <t>②差引原価（売上原価）　</t>
    </r>
    <r>
      <rPr>
        <b/>
        <sz val="11"/>
        <color rgb="FF0070C0"/>
        <rFont val="游ゴシック"/>
        <family val="3"/>
        <charset val="128"/>
        <scheme val="minor"/>
      </rPr>
      <t>⑥</t>
    </r>
    <phoneticPr fontId="2"/>
  </si>
  <si>
    <r>
      <t>給料賃金　</t>
    </r>
    <r>
      <rPr>
        <b/>
        <sz val="11"/>
        <color rgb="FF0070C0"/>
        <rFont val="游ゴシック"/>
        <family val="3"/>
        <charset val="128"/>
        <scheme val="minor"/>
      </rPr>
      <t>⑳</t>
    </r>
    <rPh sb="2" eb="4">
      <t>チンギン</t>
    </rPh>
    <phoneticPr fontId="29"/>
  </si>
  <si>
    <t>・入力ヒントをセル内のメモにて記載している項目がございますので、適宜ご確認の上、入力してください。</t>
    <rPh sb="1" eb="3">
      <t>ニュウリョク</t>
    </rPh>
    <rPh sb="9" eb="10">
      <t>ナイ</t>
    </rPh>
    <rPh sb="15" eb="17">
      <t>キサイ</t>
    </rPh>
    <rPh sb="21" eb="23">
      <t>コウモク</t>
    </rPh>
    <rPh sb="32" eb="34">
      <t>テキギ</t>
    </rPh>
    <rPh sb="35" eb="37">
      <t>カクニン</t>
    </rPh>
    <rPh sb="38" eb="39">
      <t>ウエ</t>
    </rPh>
    <rPh sb="40" eb="42">
      <t>ニュウリョク</t>
    </rPh>
    <phoneticPr fontId="2"/>
  </si>
  <si>
    <t>・入力ヒントをセル内のメモにて記載している項目がございますので、適宜ご確認の上、入力してください。</t>
    <rPh sb="1" eb="3">
      <t>ニュウリョク</t>
    </rPh>
    <rPh sb="15" eb="17">
      <t>キサイ</t>
    </rPh>
    <rPh sb="21" eb="23">
      <t>コウモク</t>
    </rPh>
    <rPh sb="32" eb="34">
      <t>テキギ</t>
    </rPh>
    <rPh sb="35" eb="37">
      <t>カクニン</t>
    </rPh>
    <rPh sb="38" eb="39">
      <t>ウエ</t>
    </rPh>
    <rPh sb="40" eb="42">
      <t>ニュウリョク</t>
    </rPh>
    <phoneticPr fontId="2"/>
  </si>
  <si>
    <t>加点に伴う賃上げ申請</t>
    <rPh sb="0" eb="2">
      <t>カテン</t>
    </rPh>
    <rPh sb="3" eb="4">
      <t>トモナ</t>
    </rPh>
    <rPh sb="5" eb="7">
      <t>チンア</t>
    </rPh>
    <rPh sb="8" eb="10">
      <t>シンセイ</t>
    </rPh>
    <phoneticPr fontId="2"/>
  </si>
  <si>
    <t>前事業年度</t>
    <rPh sb="0" eb="1">
      <t>マエ</t>
    </rPh>
    <rPh sb="1" eb="3">
      <t>ジギョウ</t>
    </rPh>
    <rPh sb="3" eb="5">
      <t>ネンド</t>
    </rPh>
    <phoneticPr fontId="2"/>
  </si>
  <si>
    <t>⑤EBITDA</t>
    <phoneticPr fontId="4"/>
  </si>
  <si>
    <t>⑥利益調整額（オーナー経費等）</t>
    <rPh sb="1" eb="5">
      <t>リエキチョウセイ</t>
    </rPh>
    <rPh sb="5" eb="6">
      <t>ガク</t>
    </rPh>
    <rPh sb="11" eb="13">
      <t>ケイヒ</t>
    </rPh>
    <rPh sb="13" eb="14">
      <t>トウ</t>
    </rPh>
    <phoneticPr fontId="2"/>
  </si>
  <si>
    <t>⑦EBITDAを基準とした投資回収年</t>
    <rPh sb="8" eb="10">
      <t>キジュン</t>
    </rPh>
    <rPh sb="13" eb="18">
      <t>トウシカイシュウネン</t>
    </rPh>
    <phoneticPr fontId="4"/>
  </si>
  <si>
    <t>以下は、賃上げ要件による加点の申請をして採択を受けた事業者が記入してください。</t>
    <rPh sb="0" eb="2">
      <t>イカ</t>
    </rPh>
    <rPh sb="4" eb="6">
      <t>チンア</t>
    </rPh>
    <rPh sb="7" eb="9">
      <t>ヨウケン</t>
    </rPh>
    <rPh sb="12" eb="14">
      <t>カテン</t>
    </rPh>
    <rPh sb="15" eb="17">
      <t>シンセイ</t>
    </rPh>
    <rPh sb="20" eb="22">
      <t>サイタク</t>
    </rPh>
    <rPh sb="23" eb="24">
      <t>ウ</t>
    </rPh>
    <rPh sb="26" eb="29">
      <t>ジギョウシャ</t>
    </rPh>
    <rPh sb="30" eb="32">
      <t>キニュウ</t>
    </rPh>
    <phoneticPr fontId="2"/>
  </si>
  <si>
    <t>（単位：円/時）</t>
    <rPh sb="1" eb="3">
      <t>タンイ</t>
    </rPh>
    <rPh sb="4" eb="5">
      <t>エン</t>
    </rPh>
    <rPh sb="6" eb="7">
      <t>ジ</t>
    </rPh>
    <phoneticPr fontId="2"/>
  </si>
  <si>
    <t>・売り手支援類型で公募申請時に加点要件に係る賃上げ申請を行った事業者は、買い手側に賃上げ状況を確認の上、記入してください。</t>
    <rPh sb="1" eb="2">
      <t>ウ</t>
    </rPh>
    <rPh sb="3" eb="4">
      <t>テ</t>
    </rPh>
    <rPh sb="4" eb="6">
      <t>シエン</t>
    </rPh>
    <rPh sb="6" eb="8">
      <t>ルイケイ</t>
    </rPh>
    <rPh sb="9" eb="11">
      <t>コウボ</t>
    </rPh>
    <rPh sb="11" eb="14">
      <t>シンセイジ</t>
    </rPh>
    <rPh sb="15" eb="17">
      <t>カテン</t>
    </rPh>
    <rPh sb="17" eb="19">
      <t>ヨウケン</t>
    </rPh>
    <rPh sb="20" eb="21">
      <t>カカ</t>
    </rPh>
    <rPh sb="22" eb="24">
      <t>チンア</t>
    </rPh>
    <rPh sb="25" eb="27">
      <t>シンセイ</t>
    </rPh>
    <rPh sb="28" eb="29">
      <t>オコナ</t>
    </rPh>
    <rPh sb="31" eb="34">
      <t>ジギョウシャ</t>
    </rPh>
    <rPh sb="36" eb="37">
      <t>カ</t>
    </rPh>
    <rPh sb="38" eb="39">
      <t>テ</t>
    </rPh>
    <rPh sb="39" eb="40">
      <t>ガワ</t>
    </rPh>
    <rPh sb="41" eb="43">
      <t>チンア</t>
    </rPh>
    <rPh sb="44" eb="46">
      <t>ジョウキョウ</t>
    </rPh>
    <rPh sb="47" eb="49">
      <t>カクニン</t>
    </rPh>
    <rPh sb="50" eb="51">
      <t>ウエ</t>
    </rPh>
    <rPh sb="52" eb="54">
      <t>キニュウ</t>
    </rPh>
    <phoneticPr fontId="2"/>
  </si>
  <si>
    <t>※本Excel計算シートは補助対象者である個人（個人事業主）が、個人事業主として事業を継続している際に使用してください。</t>
    <rPh sb="1" eb="2">
      <t>ホン</t>
    </rPh>
    <rPh sb="7" eb="9">
      <t>ケイサン</t>
    </rPh>
    <rPh sb="13" eb="18">
      <t>ホジョタイショウシャ</t>
    </rPh>
    <rPh sb="21" eb="23">
      <t>コジン</t>
    </rPh>
    <rPh sb="32" eb="37">
      <t>コジンジギョウヌシ</t>
    </rPh>
    <rPh sb="40" eb="42">
      <t>ジギョウ</t>
    </rPh>
    <rPh sb="43" eb="45">
      <t>ケイゾク</t>
    </rPh>
    <rPh sb="49" eb="50">
      <t>サイ</t>
    </rPh>
    <rPh sb="51" eb="53">
      <t>シヨウ</t>
    </rPh>
    <phoneticPr fontId="2"/>
  </si>
  <si>
    <t>事業化状況報告時期の確認シート</t>
  </si>
  <si>
    <t>※本ファイル「事業化状況報告時期の確認シート」は、事業化状況報告の提出タイミングを</t>
  </si>
  <si>
    <t>◆計算ツール</t>
    <rPh sb="1" eb="3">
      <t>ケイサン</t>
    </rPh>
    <phoneticPr fontId="42"/>
  </si>
  <si>
    <t>補助金の振込完了年月(交付年月)と該当する決算月を以下の薄黄色セルで選択してください。</t>
    <rPh sb="0" eb="3">
      <t>ホジョキン</t>
    </rPh>
    <rPh sb="4" eb="6">
      <t>フリコミ</t>
    </rPh>
    <rPh sb="6" eb="8">
      <t>カンリョウ</t>
    </rPh>
    <rPh sb="8" eb="9">
      <t>ネン</t>
    </rPh>
    <rPh sb="9" eb="10">
      <t>ツキ</t>
    </rPh>
    <rPh sb="13" eb="15">
      <t>ネンガツ</t>
    </rPh>
    <rPh sb="17" eb="19">
      <t>ガイトウ</t>
    </rPh>
    <rPh sb="21" eb="23">
      <t>ケッサン</t>
    </rPh>
    <rPh sb="23" eb="24">
      <t>ツキ</t>
    </rPh>
    <rPh sb="25" eb="27">
      <t>イカ</t>
    </rPh>
    <rPh sb="28" eb="31">
      <t>ウスキイロ</t>
    </rPh>
    <rPh sb="34" eb="36">
      <t>センタク</t>
    </rPh>
    <phoneticPr fontId="42"/>
  </si>
  <si>
    <t>・振込完了年月が</t>
  </si>
  <si>
    <t>年</t>
    <rPh sb="0" eb="1">
      <t>ネン</t>
    </rPh>
    <phoneticPr fontId="42"/>
  </si>
  <si>
    <t>月</t>
    <rPh sb="0" eb="1">
      <t>ツキ</t>
    </rPh>
    <phoneticPr fontId="42"/>
  </si>
  <si>
    <t>である。</t>
    <phoneticPr fontId="42"/>
  </si>
  <si>
    <t>・決算月が</t>
    <rPh sb="1" eb="3">
      <t>ケッサン</t>
    </rPh>
    <rPh sb="3" eb="4">
      <t>ツキ</t>
    </rPh>
    <phoneticPr fontId="42"/>
  </si>
  <si>
    <t>※個人事業主の方は決算月に必ず12を入力(毎年12月31日固定のため)</t>
  </si>
  <si>
    <t>◆計算結果</t>
    <rPh sb="1" eb="5">
      <t>ケイサンケッカ</t>
    </rPh>
    <phoneticPr fontId="42"/>
  </si>
  <si>
    <t>事業化状況報告時期は以下の通りです。</t>
    <rPh sb="0" eb="3">
      <t>ジギョウカ</t>
    </rPh>
    <rPh sb="3" eb="5">
      <t>ジョウキョウ</t>
    </rPh>
    <rPh sb="5" eb="9">
      <t>ホウコクジキ</t>
    </rPh>
    <rPh sb="10" eb="12">
      <t>イカ</t>
    </rPh>
    <rPh sb="13" eb="14">
      <t>トオ</t>
    </rPh>
    <phoneticPr fontId="42"/>
  </si>
  <si>
    <r>
      <rPr>
        <sz val="11"/>
        <color rgb="FF000000"/>
        <rFont val="Yu Gothic"/>
        <family val="3"/>
        <charset val="128"/>
      </rPr>
      <t>上部の薄黄色セルで選択された年月をもとに、以下の薄青色セルに</t>
    </r>
    <r>
      <rPr>
        <u/>
        <sz val="11"/>
        <color rgb="FF000000"/>
        <rFont val="Yu Gothic"/>
        <family val="3"/>
        <charset val="128"/>
      </rPr>
      <t>自動で</t>
    </r>
    <r>
      <rPr>
        <sz val="11"/>
        <color rgb="FF000000"/>
        <rFont val="Yu Gothic"/>
        <family val="3"/>
        <charset val="128"/>
      </rPr>
      <t>反映されます。</t>
    </r>
  </si>
  <si>
    <t>・1回目の報告時期：</t>
    <rPh sb="2" eb="4">
      <t>カイメ</t>
    </rPh>
    <rPh sb="5" eb="9">
      <t>ホウコクジキ</t>
    </rPh>
    <phoneticPr fontId="42"/>
  </si>
  <si>
    <t>日</t>
    <rPh sb="0" eb="1">
      <t>ニチ</t>
    </rPh>
    <phoneticPr fontId="42"/>
  </si>
  <si>
    <t>から90日以内</t>
    <rPh sb="4" eb="5">
      <t>ニチ</t>
    </rPh>
    <rPh sb="5" eb="7">
      <t>イナイ</t>
    </rPh>
    <phoneticPr fontId="42"/>
  </si>
  <si>
    <t>・2回目の報告時期：</t>
    <rPh sb="2" eb="4">
      <t>カイメ</t>
    </rPh>
    <rPh sb="5" eb="7">
      <t>ホウコク</t>
    </rPh>
    <rPh sb="7" eb="8">
      <t>ジ</t>
    </rPh>
    <phoneticPr fontId="42"/>
  </si>
  <si>
    <t>から90日以内</t>
    <rPh sb="4" eb="5">
      <t>ニチ</t>
    </rPh>
    <phoneticPr fontId="42"/>
  </si>
  <si>
    <t>・3回目の報告時期：</t>
    <rPh sb="2" eb="4">
      <t>カイメ</t>
    </rPh>
    <rPh sb="5" eb="7">
      <t>ホウコク</t>
    </rPh>
    <rPh sb="7" eb="9">
      <t>ジキ</t>
    </rPh>
    <phoneticPr fontId="42"/>
  </si>
  <si>
    <t>から90日以内</t>
    <phoneticPr fontId="42"/>
  </si>
  <si>
    <t>・4回目の報告時期：</t>
    <rPh sb="2" eb="4">
      <t>カイメ</t>
    </rPh>
    <rPh sb="5" eb="7">
      <t>ホウコク</t>
    </rPh>
    <rPh sb="7" eb="9">
      <t>ジキ</t>
    </rPh>
    <phoneticPr fontId="42"/>
  </si>
  <si>
    <t>確認するための計算シートです。</t>
    <rPh sb="0" eb="2">
      <t>カクニン</t>
    </rPh>
    <rPh sb="7" eb="9">
      <t>ケイサン</t>
    </rPh>
    <phoneticPr fontId="42"/>
  </si>
  <si>
    <t>最低賃金対象者名(公募申請時)</t>
    <rPh sb="0" eb="2">
      <t>サイテイ</t>
    </rPh>
    <rPh sb="2" eb="4">
      <t>チンギン</t>
    </rPh>
    <rPh sb="4" eb="7">
      <t>タイショウシャ</t>
    </rPh>
    <rPh sb="7" eb="8">
      <t>メイ</t>
    </rPh>
    <rPh sb="9" eb="14">
      <t>コウボシンセイジ</t>
    </rPh>
    <phoneticPr fontId="2"/>
  </si>
  <si>
    <t>公募申請時の最低賃金者の変更有無</t>
    <rPh sb="0" eb="5">
      <t>サイテイチンギンシャ</t>
    </rPh>
    <rPh sb="7" eb="9">
      <t>ヘンコウ</t>
    </rPh>
    <rPh sb="12" eb="14">
      <t>ヘンコウ</t>
    </rPh>
    <rPh sb="14" eb="16">
      <t>ウム</t>
    </rPh>
    <phoneticPr fontId="2"/>
  </si>
  <si>
    <t>最低賃金対象者名※</t>
    <rPh sb="0" eb="2">
      <t>サイテイ</t>
    </rPh>
    <rPh sb="2" eb="4">
      <t>チンギン</t>
    </rPh>
    <rPh sb="4" eb="7">
      <t>タイショウシャ</t>
    </rPh>
    <rPh sb="7" eb="8">
      <t>メイ</t>
    </rPh>
    <phoneticPr fontId="2"/>
  </si>
  <si>
    <t>時点（年月）</t>
    <rPh sb="3" eb="5">
      <t>ネンゲツ</t>
    </rPh>
    <phoneticPr fontId="2"/>
  </si>
  <si>
    <t>事業場内最低賃金(時給)</t>
    <rPh sb="0" eb="3">
      <t>ジギョウジョウ</t>
    </rPh>
    <rPh sb="3" eb="4">
      <t>ナイ</t>
    </rPh>
    <rPh sb="4" eb="6">
      <t>サイテイ</t>
    </rPh>
    <rPh sb="6" eb="8">
      <t>チンギン</t>
    </rPh>
    <rPh sb="9" eb="11">
      <t>ジキュウ</t>
    </rPh>
    <phoneticPr fontId="2"/>
  </si>
  <si>
    <t>事業場内最低賃金(時給)</t>
    <rPh sb="0" eb="3">
      <t>ジギョウジョウ</t>
    </rPh>
    <rPh sb="3" eb="4">
      <t>ナイ</t>
    </rPh>
    <rPh sb="4" eb="6">
      <t>サイテイ</t>
    </rPh>
    <rPh sb="6" eb="8">
      <t>チンギン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</si>
</sst>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41" formatCode="_ * #,##0_ ;_ * \-#,##0_ ;_ * &quot;-&quot;_ ;_ @_ "/>
    <numFmt numFmtId="176" formatCode="#,##0_);[Red]\(#,##0\)"/>
    <numFmt numFmtId="177" formatCode="0&quot;名&quot;"/>
    <numFmt numFmtId="178" formatCode="0.0&quot;年&quot;"/>
    <numFmt numFmtId="179" formatCode="_ * #,##0.0_ ;_ * \-#,##0.0_ ;_ * &quot;-&quot;_ ;_ @_ "/>
    <numFmt numFmtId="181" formatCode="yyyy&quot;年&quot;m&quot;月&quot;d&quot;日&quot;;@"/>
    <numFmt numFmtId="182" formatCode="0.0&quot;名&quot;"/>
    <numFmt numFmtId="183" formatCode="0_);[Red]\(0\)"/>
  </numFmts>
  <fonts count="47">
    <font>
      <sz val="11"/>
      <color theme="1"/>
      <name val="游ゴシック"/>
      <family val="2"/>
      <charset val="128"/>
      <scheme val="minor"/>
    </font>
    <font>
      <b/>
      <sz val="11"/>
      <color theme="1"/>
      <name val="游ゴシック"/>
      <family val="2"/>
      <charset val="128"/>
      <scheme val="minor"/>
    </font>
    <font>
      <sz val="6"/>
      <name val="游ゴシック"/>
      <family val="2"/>
      <charset val="128"/>
      <scheme val="minor"/>
    </font>
    <font>
      <sz val="11"/>
      <color theme="1"/>
      <name val="ＭＳ ゴシック"/>
      <family val="3"/>
      <charset val="128"/>
    </font>
    <font>
      <sz val="11"/>
      <name val="Arial"/>
      <family val="2"/>
    </font>
    <font>
      <b/>
      <sz val="11"/>
      <color theme="1"/>
      <name val="游ゴシック"/>
      <family val="3"/>
      <charset val="128"/>
      <scheme val="minor"/>
    </font>
    <font>
      <sz val="11"/>
      <color theme="1"/>
      <name val="游ゴシック"/>
      <family val="3"/>
      <charset val="128"/>
      <scheme val="minor"/>
    </font>
    <font>
      <sz val="11"/>
      <color theme="1"/>
      <name val="游ゴシック"/>
      <family val="3"/>
      <charset val="128"/>
    </font>
    <font>
      <sz val="11"/>
      <name val="游ゴシック"/>
      <family val="3"/>
      <charset val="128"/>
      <scheme val="minor"/>
    </font>
    <font>
      <sz val="11"/>
      <name val="游ゴシック"/>
      <family val="3"/>
      <charset val="128"/>
    </font>
    <font>
      <sz val="11"/>
      <name val="ＭＳ Ｐゴシック"/>
      <family val="3"/>
      <charset val="128"/>
    </font>
    <font>
      <b/>
      <sz val="12"/>
      <color theme="1"/>
      <name val="游ゴシック"/>
      <family val="3"/>
      <charset val="128"/>
    </font>
    <font>
      <b/>
      <sz val="14"/>
      <color theme="1"/>
      <name val="游ゴシック"/>
      <family val="3"/>
      <charset val="128"/>
    </font>
    <font>
      <b/>
      <sz val="12"/>
      <color theme="1"/>
      <name val="游ゴシック"/>
      <family val="3"/>
      <charset val="128"/>
      <scheme val="minor"/>
    </font>
    <font>
      <sz val="11"/>
      <color rgb="FFFF0000"/>
      <name val="游ゴシック"/>
      <family val="3"/>
      <charset val="128"/>
    </font>
    <font>
      <b/>
      <sz val="11"/>
      <color theme="1"/>
      <name val="游ゴシック"/>
      <family val="3"/>
      <charset val="128"/>
    </font>
    <font>
      <b/>
      <sz val="18"/>
      <color theme="1"/>
      <name val="游ゴシック"/>
      <family val="3"/>
      <charset val="128"/>
    </font>
    <font>
      <sz val="11"/>
      <color theme="1"/>
      <name val="游ゴシック"/>
      <family val="2"/>
      <charset val="128"/>
      <scheme val="minor"/>
    </font>
    <font>
      <b/>
      <sz val="11"/>
      <color rgb="FFFF0000"/>
      <name val="游ゴシック"/>
      <family val="3"/>
      <charset val="128"/>
    </font>
    <font>
      <b/>
      <sz val="11"/>
      <name val="游ゴシック"/>
      <family val="3"/>
      <charset val="128"/>
    </font>
    <font>
      <b/>
      <sz val="11"/>
      <color rgb="FFFF0000"/>
      <name val="游ゴシック"/>
      <family val="3"/>
      <charset val="128"/>
      <scheme val="minor"/>
    </font>
    <font>
      <sz val="11"/>
      <color theme="1"/>
      <name val="Calibri"/>
      <family val="2"/>
    </font>
    <font>
      <sz val="11"/>
      <color rgb="FF0070C0"/>
      <name val="游ゴシック"/>
      <family val="3"/>
      <charset val="128"/>
    </font>
    <font>
      <b/>
      <sz val="11"/>
      <name val="游ゴシック"/>
      <family val="3"/>
      <charset val="128"/>
      <scheme val="minor"/>
    </font>
    <font>
      <sz val="11"/>
      <color theme="1"/>
      <name val="游ゴシック"/>
      <family val="3"/>
    </font>
    <font>
      <sz val="12"/>
      <color indexed="81"/>
      <name val="Yu Gothic UI"/>
      <family val="3"/>
      <charset val="128"/>
    </font>
    <font>
      <b/>
      <sz val="11"/>
      <color rgb="FF0070C0"/>
      <name val="游ゴシック"/>
      <family val="3"/>
      <charset val="128"/>
    </font>
    <font>
      <sz val="10"/>
      <color theme="1"/>
      <name val="游ゴシック"/>
      <family val="3"/>
      <charset val="128"/>
    </font>
    <font>
      <b/>
      <sz val="11"/>
      <color rgb="FF0070C0"/>
      <name val="游ゴシック"/>
      <family val="3"/>
      <charset val="128"/>
      <scheme val="minor"/>
    </font>
    <font>
      <b/>
      <sz val="24"/>
      <color indexed="8"/>
      <name val="ＭＳ Ｐゴシック"/>
      <family val="3"/>
      <charset val="128"/>
    </font>
    <font>
      <sz val="10"/>
      <color theme="1"/>
      <name val="游ゴシック"/>
      <family val="3"/>
      <charset val="128"/>
      <scheme val="minor"/>
    </font>
    <font>
      <sz val="6"/>
      <name val="ＭＳ Ｐゴシック"/>
      <family val="3"/>
      <charset val="128"/>
    </font>
    <font>
      <b/>
      <sz val="11"/>
      <color theme="0"/>
      <name val="游ゴシック"/>
      <family val="3"/>
      <charset val="128"/>
    </font>
    <font>
      <b/>
      <sz val="18"/>
      <color rgb="FFFF0000"/>
      <name val="游ゴシック"/>
      <family val="3"/>
      <charset val="128"/>
    </font>
    <font>
      <sz val="11"/>
      <color rgb="FF92D050"/>
      <name val="游ゴシック"/>
      <family val="3"/>
      <charset val="128"/>
    </font>
    <font>
      <sz val="11"/>
      <color rgb="FF92D050"/>
      <name val="游ゴシック"/>
      <family val="3"/>
      <charset val="128"/>
      <scheme val="minor"/>
    </font>
    <font>
      <sz val="11"/>
      <color theme="1"/>
      <name val="ＭＳ Ｐゴシック"/>
      <family val="3"/>
      <charset val="128"/>
    </font>
    <font>
      <b/>
      <sz val="18"/>
      <color theme="0"/>
      <name val="游ゴシック"/>
      <family val="3"/>
      <charset val="128"/>
    </font>
    <font>
      <sz val="9"/>
      <color indexed="81"/>
      <name val="MS P ゴシック"/>
      <family val="3"/>
      <charset val="128"/>
    </font>
    <font>
      <b/>
      <sz val="12"/>
      <color indexed="81"/>
      <name val="Yu Gothic UI"/>
      <family val="3"/>
      <charset val="128"/>
    </font>
    <font>
      <sz val="11"/>
      <color theme="1"/>
      <name val="游ゴシック"/>
      <family val="2"/>
      <scheme val="minor"/>
    </font>
    <font>
      <b/>
      <sz val="16"/>
      <color theme="1"/>
      <name val="游ゴシック"/>
      <family val="3"/>
      <charset val="128"/>
      <scheme val="minor"/>
    </font>
    <font>
      <sz val="6"/>
      <name val="游ゴシック"/>
      <family val="3"/>
      <charset val="128"/>
      <scheme val="minor"/>
    </font>
    <font>
      <sz val="11"/>
      <color rgb="FFFF0000"/>
      <name val="游ゴシック"/>
      <family val="2"/>
      <scheme val="minor"/>
    </font>
    <font>
      <sz val="11"/>
      <color rgb="FF000000"/>
      <name val="Yu Gothic"/>
      <family val="3"/>
      <charset val="128"/>
    </font>
    <font>
      <u/>
      <sz val="11"/>
      <color rgb="FF000000"/>
      <name val="Yu Gothic"/>
      <family val="3"/>
      <charset val="128"/>
    </font>
    <font>
      <sz val="11"/>
      <color indexed="81"/>
      <name val="Yu Gothic UI"/>
      <family val="3"/>
      <charset val="128"/>
    </font>
  </fonts>
  <fills count="12">
    <fill>
      <patternFill patternType="none"/>
    </fill>
    <fill>
      <patternFill patternType="gray125"/>
    </fill>
    <fill>
      <patternFill patternType="solid">
        <fgColor theme="8" tint="0.79998168889431442"/>
        <bgColor indexed="64"/>
      </patternFill>
    </fill>
    <fill>
      <patternFill patternType="solid">
        <fgColor theme="0" tint="-4.9989318521683403E-2"/>
        <bgColor indexed="64"/>
      </patternFill>
    </fill>
    <fill>
      <patternFill patternType="solid">
        <fgColor rgb="FFFFCCCC"/>
        <bgColor indexed="64"/>
      </patternFill>
    </fill>
    <fill>
      <patternFill patternType="solid">
        <fgColor rgb="FF92D050"/>
        <bgColor indexed="64"/>
      </patternFill>
    </fill>
    <fill>
      <patternFill patternType="solid">
        <fgColor rgb="FF99FFCC"/>
        <bgColor indexed="64"/>
      </patternFill>
    </fill>
    <fill>
      <patternFill patternType="solid">
        <fgColor theme="0" tint="-0.14999847407452621"/>
        <bgColor indexed="64"/>
      </patternFill>
    </fill>
    <fill>
      <patternFill patternType="solid">
        <fgColor rgb="FF0070C0"/>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0" tint="-0.34998626667073579"/>
        <bgColor indexed="64"/>
      </patternFill>
    </fill>
  </fills>
  <borders count="31">
    <border>
      <left/>
      <right/>
      <top/>
      <bottom/>
      <diagonal/>
    </border>
    <border>
      <left style="thin">
        <color theme="1"/>
      </left>
      <right style="thin">
        <color theme="1"/>
      </right>
      <top style="thin">
        <color theme="1"/>
      </top>
      <bottom style="thin">
        <color theme="1"/>
      </bottom>
      <diagonal/>
    </border>
    <border>
      <left style="thin">
        <color auto="1"/>
      </left>
      <right style="thin">
        <color auto="1"/>
      </right>
      <top style="thin">
        <color auto="1"/>
      </top>
      <bottom style="thin">
        <color auto="1"/>
      </bottom>
      <diagonal/>
    </border>
    <border>
      <left/>
      <right/>
      <top style="thin">
        <color auto="1"/>
      </top>
      <bottom/>
      <diagonal/>
    </border>
    <border>
      <left style="thin">
        <color auto="1"/>
      </left>
      <right/>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theme="1"/>
      </left>
      <right/>
      <top style="thin">
        <color theme="1"/>
      </top>
      <bottom style="thin">
        <color theme="1"/>
      </bottom>
      <diagonal/>
    </border>
    <border>
      <left/>
      <right/>
      <top style="thin">
        <color theme="1"/>
      </top>
      <bottom style="thin">
        <color theme="1"/>
      </bottom>
      <diagonal/>
    </border>
    <border>
      <left style="thin">
        <color theme="1"/>
      </left>
      <right style="thin">
        <color theme="1"/>
      </right>
      <top style="thin">
        <color theme="1"/>
      </top>
      <bottom/>
      <diagonal/>
    </border>
    <border>
      <left style="thin">
        <color theme="1"/>
      </left>
      <right style="thin">
        <color theme="1"/>
      </right>
      <top/>
      <bottom style="thin">
        <color theme="1"/>
      </bottom>
      <diagonal/>
    </border>
    <border>
      <left/>
      <right/>
      <top/>
      <bottom style="thin">
        <color theme="1"/>
      </bottom>
      <diagonal/>
    </border>
    <border>
      <left style="thin">
        <color auto="1"/>
      </left>
      <right style="thin">
        <color auto="1"/>
      </right>
      <top style="thin">
        <color auto="1"/>
      </top>
      <bottom/>
      <diagonal/>
    </border>
    <border>
      <left style="thin">
        <color auto="1"/>
      </left>
      <right style="thin">
        <color auto="1"/>
      </right>
      <top style="thin">
        <color auto="1"/>
      </top>
      <bottom style="double">
        <color auto="1"/>
      </bottom>
      <diagonal/>
    </border>
    <border>
      <left style="thin">
        <color auto="1"/>
      </left>
      <right style="thin">
        <color auto="1"/>
      </right>
      <top/>
      <bottom style="thin">
        <color auto="1"/>
      </bottom>
      <diagonal/>
    </border>
    <border>
      <left style="thin">
        <color auto="1"/>
      </left>
      <right style="thin">
        <color auto="1"/>
      </right>
      <top style="double">
        <color auto="1"/>
      </top>
      <bottom style="double">
        <color auto="1"/>
      </bottom>
      <diagonal/>
    </border>
    <border>
      <left style="thin">
        <color auto="1"/>
      </left>
      <right style="thin">
        <color auto="1"/>
      </right>
      <top/>
      <bottom style="double">
        <color auto="1"/>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auto="1"/>
      </left>
      <right style="thin">
        <color auto="1"/>
      </right>
      <top/>
      <bottom/>
      <diagonal/>
    </border>
    <border>
      <left style="thin">
        <color auto="1"/>
      </left>
      <right style="thin">
        <color theme="1"/>
      </right>
      <top style="thin">
        <color auto="1"/>
      </top>
      <bottom style="thin">
        <color auto="1"/>
      </bottom>
      <diagonal/>
    </border>
    <border>
      <left/>
      <right style="thin">
        <color theme="1"/>
      </right>
      <top style="thin">
        <color auto="1"/>
      </top>
      <bottom style="thin">
        <color auto="1"/>
      </bottom>
      <diagonal/>
    </border>
    <border>
      <left/>
      <right/>
      <top style="thin">
        <color theme="1"/>
      </top>
      <bottom style="thin">
        <color auto="1"/>
      </bottom>
      <diagonal/>
    </border>
    <border>
      <left style="thin">
        <color indexed="64"/>
      </left>
      <right style="thin">
        <color indexed="64"/>
      </right>
      <top style="double">
        <color indexed="64"/>
      </top>
      <bottom style="thin">
        <color indexed="64"/>
      </bottom>
      <diagonal/>
    </border>
    <border>
      <left style="double">
        <color auto="1"/>
      </left>
      <right/>
      <top style="double">
        <color auto="1"/>
      </top>
      <bottom style="double">
        <color indexed="64"/>
      </bottom>
      <diagonal/>
    </border>
    <border>
      <left style="thin">
        <color auto="1"/>
      </left>
      <right/>
      <top style="double">
        <color auto="1"/>
      </top>
      <bottom style="double">
        <color indexed="64"/>
      </bottom>
      <diagonal/>
    </border>
    <border>
      <left/>
      <right/>
      <top style="double">
        <color auto="1"/>
      </top>
      <bottom style="double">
        <color indexed="64"/>
      </bottom>
      <diagonal/>
    </border>
    <border>
      <left/>
      <right style="double">
        <color auto="1"/>
      </right>
      <top style="double">
        <color auto="1"/>
      </top>
      <bottom style="double">
        <color indexed="64"/>
      </bottom>
      <diagonal/>
    </border>
    <border>
      <left/>
      <right style="thin">
        <color theme="1"/>
      </right>
      <top style="thin">
        <color theme="1"/>
      </top>
      <bottom style="thin">
        <color theme="1"/>
      </bottom>
      <diagonal/>
    </border>
    <border>
      <left style="medium">
        <color indexed="64"/>
      </left>
      <right style="medium">
        <color indexed="64"/>
      </right>
      <top style="medium">
        <color indexed="64"/>
      </top>
      <bottom style="medium">
        <color indexed="64"/>
      </bottom>
      <diagonal/>
    </border>
    <border>
      <left/>
      <right/>
      <top/>
      <bottom style="double">
        <color auto="1"/>
      </bottom>
      <diagonal/>
    </border>
  </borders>
  <cellStyleXfs count="7">
    <xf numFmtId="0" fontId="0" fillId="0" borderId="0">
      <alignment vertical="center"/>
    </xf>
    <xf numFmtId="176" fontId="10" fillId="0" borderId="0" applyBorder="0" applyProtection="0">
      <alignment vertical="center"/>
    </xf>
    <xf numFmtId="38" fontId="17" fillId="0" borderId="0" applyFont="0" applyFill="0" applyBorder="0" applyAlignment="0" applyProtection="0">
      <alignment vertical="center"/>
    </xf>
    <xf numFmtId="9" fontId="17" fillId="0" borderId="0" applyFont="0" applyFill="0" applyBorder="0" applyAlignment="0" applyProtection="0">
      <alignment vertical="center"/>
    </xf>
    <xf numFmtId="0" fontId="21" fillId="0" borderId="0">
      <alignment vertical="center"/>
    </xf>
    <xf numFmtId="38" fontId="10" fillId="0" borderId="0" applyBorder="0" applyProtection="0">
      <alignment vertical="center"/>
    </xf>
    <xf numFmtId="0" fontId="40" fillId="0" borderId="0"/>
  </cellStyleXfs>
  <cellXfs count="240">
    <xf numFmtId="0" fontId="0" fillId="0" borderId="0" xfId="0">
      <alignment vertical="center"/>
    </xf>
    <xf numFmtId="0" fontId="0" fillId="0" borderId="0" xfId="0" applyAlignment="1">
      <alignment horizontal="center" vertical="center"/>
    </xf>
    <xf numFmtId="0" fontId="0" fillId="6" borderId="18" xfId="0" applyFill="1" applyBorder="1" applyAlignment="1">
      <alignment horizontal="center" vertical="center"/>
    </xf>
    <xf numFmtId="0" fontId="0" fillId="0" borderId="18" xfId="0" applyBorder="1">
      <alignment vertical="center"/>
    </xf>
    <xf numFmtId="31" fontId="0" fillId="0" borderId="18" xfId="0" applyNumberFormat="1" applyBorder="1">
      <alignment vertical="center"/>
    </xf>
    <xf numFmtId="0" fontId="0" fillId="0" borderId="18" xfId="0" applyBorder="1" applyAlignment="1">
      <alignment horizontal="center" vertical="center"/>
    </xf>
    <xf numFmtId="41" fontId="7" fillId="0" borderId="1" xfId="0" applyNumberFormat="1" applyFont="1" applyFill="1" applyBorder="1" applyProtection="1">
      <alignment vertical="center"/>
      <protection locked="0"/>
    </xf>
    <xf numFmtId="41" fontId="7" fillId="0" borderId="11" xfId="0" applyNumberFormat="1" applyFont="1" applyFill="1" applyBorder="1" applyProtection="1">
      <alignment vertical="center"/>
      <protection locked="0"/>
    </xf>
    <xf numFmtId="41" fontId="6" fillId="0" borderId="2" xfId="0" applyNumberFormat="1" applyFont="1" applyBorder="1" applyProtection="1">
      <alignment vertical="center"/>
      <protection locked="0"/>
    </xf>
    <xf numFmtId="41" fontId="6" fillId="0" borderId="14" xfId="0" applyNumberFormat="1" applyFont="1" applyBorder="1" applyProtection="1">
      <alignment vertical="center"/>
      <protection locked="0"/>
    </xf>
    <xf numFmtId="41" fontId="6" fillId="0" borderId="13" xfId="0" applyNumberFormat="1" applyFont="1" applyBorder="1" applyProtection="1">
      <alignment vertical="center"/>
      <protection locked="0"/>
    </xf>
    <xf numFmtId="41" fontId="6" fillId="0" borderId="17" xfId="0" applyNumberFormat="1" applyFont="1" applyBorder="1" applyProtection="1">
      <alignment vertical="center"/>
      <protection locked="0"/>
    </xf>
    <xf numFmtId="41" fontId="7" fillId="2" borderId="1" xfId="0" applyNumberFormat="1" applyFont="1" applyFill="1" applyBorder="1" applyProtection="1">
      <alignment vertical="center"/>
    </xf>
    <xf numFmtId="41" fontId="6" fillId="2" borderId="2" xfId="0" applyNumberFormat="1" applyFont="1" applyFill="1" applyBorder="1" applyProtection="1">
      <alignment vertical="center"/>
    </xf>
    <xf numFmtId="41" fontId="6" fillId="2" borderId="15" xfId="0" applyNumberFormat="1" applyFont="1" applyFill="1" applyBorder="1" applyProtection="1">
      <alignment vertical="center"/>
    </xf>
    <xf numFmtId="41" fontId="6" fillId="2" borderId="16" xfId="0" applyNumberFormat="1" applyFont="1" applyFill="1" applyBorder="1" applyProtection="1">
      <alignment vertical="center"/>
    </xf>
    <xf numFmtId="41" fontId="6" fillId="7" borderId="2" xfId="0" applyNumberFormat="1" applyFont="1" applyFill="1" applyBorder="1" applyProtection="1">
      <alignment vertical="center"/>
    </xf>
    <xf numFmtId="41" fontId="7" fillId="0" borderId="2" xfId="0" applyNumberFormat="1" applyFont="1" applyFill="1" applyBorder="1" applyProtection="1">
      <alignment vertical="center"/>
      <protection locked="0"/>
    </xf>
    <xf numFmtId="41" fontId="7" fillId="0" borderId="13" xfId="0" applyNumberFormat="1" applyFont="1" applyFill="1" applyBorder="1" applyProtection="1">
      <alignment vertical="center"/>
      <protection locked="0"/>
    </xf>
    <xf numFmtId="41" fontId="7" fillId="0" borderId="2" xfId="0" applyNumberFormat="1" applyFont="1" applyBorder="1" applyProtection="1">
      <alignment vertical="center"/>
      <protection locked="0"/>
    </xf>
    <xf numFmtId="41" fontId="0" fillId="0" borderId="2" xfId="0" applyNumberFormat="1" applyBorder="1" applyProtection="1">
      <alignment vertical="center"/>
      <protection locked="0"/>
    </xf>
    <xf numFmtId="41" fontId="7" fillId="0" borderId="14" xfId="0" applyNumberFormat="1" applyFont="1" applyBorder="1" applyProtection="1">
      <alignment vertical="center"/>
      <protection locked="0"/>
    </xf>
    <xf numFmtId="41" fontId="6" fillId="0" borderId="2" xfId="0" applyNumberFormat="1" applyFont="1" applyBorder="1" applyAlignment="1" applyProtection="1">
      <alignment horizontal="center" vertical="center"/>
      <protection locked="0"/>
    </xf>
    <xf numFmtId="0" fontId="9" fillId="0" borderId="1" xfId="0" applyFont="1" applyFill="1" applyBorder="1" applyAlignment="1" applyProtection="1">
      <alignment horizontal="left" vertical="center"/>
      <protection locked="0"/>
    </xf>
    <xf numFmtId="177" fontId="7" fillId="0" borderId="2" xfId="0" applyNumberFormat="1" applyFont="1" applyFill="1" applyBorder="1" applyProtection="1">
      <alignment vertical="center"/>
      <protection locked="0"/>
    </xf>
    <xf numFmtId="0" fontId="7" fillId="0" borderId="2" xfId="2" applyNumberFormat="1" applyFont="1" applyBorder="1" applyAlignment="1" applyProtection="1">
      <alignment horizontal="center" vertical="center"/>
      <protection locked="0"/>
    </xf>
    <xf numFmtId="0" fontId="7" fillId="0" borderId="0" xfId="0" applyFont="1" applyFill="1" applyProtection="1">
      <alignment vertical="center"/>
    </xf>
    <xf numFmtId="0" fontId="7" fillId="0" borderId="0" xfId="0" applyFont="1" applyProtection="1">
      <alignment vertical="center"/>
    </xf>
    <xf numFmtId="0" fontId="11" fillId="0" borderId="0" xfId="0" applyFont="1" applyProtection="1">
      <alignment vertical="center"/>
    </xf>
    <xf numFmtId="0" fontId="7" fillId="0" borderId="0" xfId="0" applyFont="1" applyAlignment="1" applyProtection="1">
      <alignment horizontal="left" vertical="center"/>
    </xf>
    <xf numFmtId="0" fontId="15" fillId="0" borderId="0" xfId="0" applyFont="1" applyProtection="1">
      <alignment vertical="center"/>
    </xf>
    <xf numFmtId="0" fontId="18" fillId="0" borderId="0" xfId="0" applyFont="1" applyProtection="1">
      <alignment vertical="center"/>
    </xf>
    <xf numFmtId="0" fontId="12" fillId="5" borderId="0" xfId="0" applyFont="1" applyFill="1" applyBorder="1" applyAlignment="1" applyProtection="1">
      <alignment horizontal="left" vertical="center"/>
    </xf>
    <xf numFmtId="0" fontId="0" fillId="5" borderId="0" xfId="0" applyFill="1" applyProtection="1">
      <alignment vertical="center"/>
    </xf>
    <xf numFmtId="0" fontId="7" fillId="3" borderId="2" xfId="0" applyFont="1" applyFill="1" applyBorder="1" applyAlignment="1" applyProtection="1">
      <alignment horizontal="left" vertical="center" indent="1"/>
    </xf>
    <xf numFmtId="0" fontId="0" fillId="0" borderId="0" xfId="0" applyFill="1" applyBorder="1" applyAlignment="1" applyProtection="1">
      <alignment horizontal="left" vertical="center"/>
    </xf>
    <xf numFmtId="0" fontId="0" fillId="0" borderId="0" xfId="0" applyFill="1" applyBorder="1" applyAlignment="1" applyProtection="1">
      <alignment vertical="center"/>
    </xf>
    <xf numFmtId="0" fontId="7" fillId="0" borderId="0" xfId="0" applyFont="1" applyFill="1" applyBorder="1" applyAlignment="1" applyProtection="1">
      <alignment vertical="center"/>
    </xf>
    <xf numFmtId="0" fontId="7" fillId="0" borderId="0" xfId="0" applyFont="1" applyAlignment="1" applyProtection="1">
      <alignment vertical="center"/>
    </xf>
    <xf numFmtId="0" fontId="7" fillId="0" borderId="4" xfId="0" applyFont="1" applyBorder="1" applyAlignment="1" applyProtection="1">
      <alignment vertical="center"/>
    </xf>
    <xf numFmtId="0" fontId="0" fillId="0" borderId="0" xfId="0" applyProtection="1">
      <alignment vertical="center"/>
    </xf>
    <xf numFmtId="0" fontId="7" fillId="0" borderId="0" xfId="0" applyFont="1" applyFill="1" applyBorder="1" applyProtection="1">
      <alignment vertical="center"/>
    </xf>
    <xf numFmtId="0" fontId="7" fillId="0" borderId="1" xfId="0" applyFont="1" applyFill="1" applyBorder="1" applyAlignment="1" applyProtection="1">
      <alignment horizontal="left" vertical="center" indent="1"/>
    </xf>
    <xf numFmtId="0" fontId="7" fillId="3" borderId="13" xfId="0" applyFont="1" applyFill="1" applyBorder="1" applyProtection="1">
      <alignment vertical="center"/>
    </xf>
    <xf numFmtId="0" fontId="15" fillId="3" borderId="13" xfId="0" applyFont="1" applyFill="1" applyBorder="1" applyAlignment="1" applyProtection="1">
      <alignment horizontal="center" vertical="center"/>
    </xf>
    <xf numFmtId="0" fontId="7" fillId="0" borderId="2" xfId="0" applyFont="1" applyFill="1" applyBorder="1" applyProtection="1">
      <alignment vertical="center"/>
    </xf>
    <xf numFmtId="0" fontId="7" fillId="5" borderId="0" xfId="0" applyFont="1" applyFill="1" applyProtection="1">
      <alignment vertical="center"/>
    </xf>
    <xf numFmtId="0" fontId="6" fillId="0" borderId="0" xfId="0" applyFont="1" applyProtection="1">
      <alignment vertical="center"/>
    </xf>
    <xf numFmtId="0" fontId="6" fillId="3" borderId="2" xfId="0" applyFont="1" applyFill="1" applyBorder="1" applyAlignment="1" applyProtection="1">
      <alignment horizontal="center" vertical="center"/>
    </xf>
    <xf numFmtId="0" fontId="5" fillId="3" borderId="2" xfId="0" applyFont="1" applyFill="1" applyBorder="1" applyAlignment="1" applyProtection="1">
      <alignment horizontal="center" vertical="center"/>
    </xf>
    <xf numFmtId="0" fontId="6" fillId="0" borderId="2" xfId="0" applyFont="1" applyBorder="1" applyProtection="1">
      <alignment vertical="center"/>
    </xf>
    <xf numFmtId="0" fontId="6" fillId="0" borderId="13" xfId="0" applyFont="1" applyBorder="1" applyProtection="1">
      <alignment vertical="center"/>
    </xf>
    <xf numFmtId="0" fontId="13" fillId="0" borderId="0" xfId="0" applyFont="1" applyFill="1" applyBorder="1" applyProtection="1">
      <alignment vertical="center"/>
    </xf>
    <xf numFmtId="0" fontId="6" fillId="0" borderId="0" xfId="0" applyFont="1" applyAlignment="1" applyProtection="1">
      <alignment horizontal="center" vertical="center"/>
    </xf>
    <xf numFmtId="0" fontId="6" fillId="2" borderId="15" xfId="0" applyFont="1" applyFill="1" applyBorder="1" applyProtection="1">
      <alignment vertical="center"/>
    </xf>
    <xf numFmtId="0" fontId="6" fillId="0" borderId="3" xfId="0" applyFont="1" applyFill="1" applyBorder="1" applyProtection="1">
      <alignment vertical="center"/>
    </xf>
    <xf numFmtId="0" fontId="6" fillId="3" borderId="2" xfId="0" applyFont="1" applyFill="1" applyBorder="1" applyProtection="1">
      <alignment vertical="center"/>
    </xf>
    <xf numFmtId="0" fontId="6" fillId="2" borderId="16" xfId="0" applyFont="1" applyFill="1" applyBorder="1" applyProtection="1">
      <alignment vertical="center"/>
    </xf>
    <xf numFmtId="0" fontId="6" fillId="0" borderId="17" xfId="0" applyFont="1" applyBorder="1" applyProtection="1">
      <alignment vertical="center"/>
    </xf>
    <xf numFmtId="0" fontId="6" fillId="0" borderId="0" xfId="0" applyFont="1" applyBorder="1" applyProtection="1">
      <alignment vertical="center"/>
    </xf>
    <xf numFmtId="0" fontId="14" fillId="0" borderId="0" xfId="0" applyFont="1" applyProtection="1">
      <alignment vertical="center"/>
    </xf>
    <xf numFmtId="0" fontId="20" fillId="3" borderId="2" xfId="0" applyFont="1" applyFill="1" applyBorder="1" applyAlignment="1" applyProtection="1">
      <alignment horizontal="center" vertical="center"/>
    </xf>
    <xf numFmtId="0" fontId="0" fillId="0" borderId="0" xfId="0" applyAlignment="1" applyProtection="1">
      <alignment vertical="center"/>
    </xf>
    <xf numFmtId="0" fontId="0" fillId="0" borderId="3" xfId="0" applyFill="1" applyBorder="1" applyAlignment="1" applyProtection="1">
      <alignment vertical="center"/>
    </xf>
    <xf numFmtId="0" fontId="0" fillId="0" borderId="0" xfId="0" applyFill="1" applyBorder="1" applyAlignment="1" applyProtection="1">
      <alignment horizontal="center" vertical="center"/>
    </xf>
    <xf numFmtId="0" fontId="7" fillId="0" borderId="3" xfId="0" applyFont="1" applyBorder="1" applyProtection="1">
      <alignment vertical="center"/>
    </xf>
    <xf numFmtId="0" fontId="7" fillId="0" borderId="0" xfId="0" quotePrefix="1" applyFont="1" applyFill="1" applyBorder="1" applyAlignment="1" applyProtection="1">
      <alignment horizontal="center" vertical="center"/>
    </xf>
    <xf numFmtId="0" fontId="7" fillId="0" borderId="0" xfId="0" quotePrefix="1" applyFont="1" applyFill="1" applyBorder="1" applyAlignment="1" applyProtection="1">
      <alignment vertical="center"/>
    </xf>
    <xf numFmtId="0" fontId="7" fillId="0" borderId="0" xfId="0" quotePrefix="1" applyFont="1" applyFill="1" applyBorder="1" applyAlignment="1" applyProtection="1">
      <alignment horizontal="centerContinuous" vertical="center"/>
    </xf>
    <xf numFmtId="0" fontId="7" fillId="3" borderId="2" xfId="0" applyFont="1" applyFill="1" applyBorder="1" applyAlignment="1" applyProtection="1">
      <alignment horizontal="left" vertical="center" wrapText="1" indent="1"/>
    </xf>
    <xf numFmtId="0" fontId="9" fillId="3" borderId="1" xfId="0" applyFont="1" applyFill="1" applyBorder="1" applyAlignment="1" applyProtection="1">
      <alignment horizontal="center" vertical="center"/>
    </xf>
    <xf numFmtId="0" fontId="6" fillId="0" borderId="2" xfId="0" applyFont="1" applyBorder="1" applyAlignment="1" applyProtection="1">
      <alignment vertical="center" wrapText="1"/>
    </xf>
    <xf numFmtId="0" fontId="6" fillId="0" borderId="0" xfId="0" applyFont="1" applyFill="1" applyBorder="1" applyProtection="1">
      <alignment vertical="center"/>
    </xf>
    <xf numFmtId="10" fontId="6" fillId="0" borderId="0" xfId="3" applyNumberFormat="1" applyFont="1" applyFill="1" applyBorder="1" applyProtection="1">
      <alignment vertical="center"/>
    </xf>
    <xf numFmtId="0" fontId="0" fillId="0" borderId="0" xfId="0" applyFill="1" applyBorder="1" applyProtection="1">
      <alignment vertical="center"/>
    </xf>
    <xf numFmtId="179" fontId="6" fillId="0" borderId="2" xfId="0" applyNumberFormat="1" applyFont="1" applyBorder="1" applyProtection="1">
      <alignment vertical="center"/>
      <protection locked="0"/>
    </xf>
    <xf numFmtId="0" fontId="7" fillId="0" borderId="2" xfId="2" applyNumberFormat="1" applyFont="1" applyFill="1" applyBorder="1" applyAlignment="1" applyProtection="1">
      <alignment horizontal="center" vertical="center"/>
      <protection locked="0"/>
    </xf>
    <xf numFmtId="0" fontId="6" fillId="3" borderId="13" xfId="0" applyFont="1" applyFill="1" applyBorder="1" applyAlignment="1" applyProtection="1">
      <alignment vertical="center"/>
    </xf>
    <xf numFmtId="0" fontId="7" fillId="0" borderId="0" xfId="0" applyFont="1" applyFill="1" applyAlignment="1" applyProtection="1">
      <alignment horizontal="right" vertical="center"/>
    </xf>
    <xf numFmtId="0" fontId="33" fillId="0" borderId="0" xfId="0" applyFont="1" applyAlignment="1" applyProtection="1">
      <alignment horizontal="centerContinuous" vertical="center"/>
    </xf>
    <xf numFmtId="0" fontId="7" fillId="0" borderId="0" xfId="0" applyFont="1" applyAlignment="1" applyProtection="1">
      <alignment horizontal="centerContinuous" vertical="center"/>
    </xf>
    <xf numFmtId="0" fontId="7" fillId="5" borderId="2" xfId="0" applyFont="1" applyFill="1" applyBorder="1" applyProtection="1">
      <alignment vertical="center"/>
    </xf>
    <xf numFmtId="0" fontId="7" fillId="5" borderId="7" xfId="0" applyFont="1" applyFill="1" applyBorder="1" applyProtection="1">
      <alignment vertical="center"/>
    </xf>
    <xf numFmtId="0" fontId="9" fillId="0" borderId="7" xfId="0" applyFont="1" applyBorder="1" applyAlignment="1" applyProtection="1">
      <alignment horizontal="center" vertical="center"/>
    </xf>
    <xf numFmtId="0" fontId="34" fillId="5" borderId="0" xfId="0" applyFont="1" applyFill="1" applyProtection="1">
      <alignment vertical="center"/>
    </xf>
    <xf numFmtId="0" fontId="35" fillId="5" borderId="0" xfId="0" applyFont="1" applyFill="1" applyProtection="1">
      <alignment vertical="center"/>
    </xf>
    <xf numFmtId="0" fontId="24" fillId="0" borderId="0" xfId="0" applyFont="1" applyProtection="1">
      <alignment vertical="center"/>
    </xf>
    <xf numFmtId="0" fontId="7" fillId="0" borderId="1" xfId="0" applyFont="1" applyBorder="1" applyAlignment="1" applyProtection="1">
      <alignment horizontal="left" vertical="center" indent="1"/>
    </xf>
    <xf numFmtId="0" fontId="27" fillId="0" borderId="1" xfId="0" applyFont="1" applyBorder="1" applyAlignment="1" applyProtection="1">
      <alignment horizontal="left" vertical="center" indent="1"/>
    </xf>
    <xf numFmtId="41" fontId="24" fillId="0" borderId="0" xfId="0" applyNumberFormat="1" applyFont="1" applyFill="1" applyProtection="1">
      <alignment vertical="center"/>
    </xf>
    <xf numFmtId="41" fontId="24" fillId="0" borderId="0" xfId="0" applyNumberFormat="1" applyFont="1" applyFill="1" applyBorder="1" applyProtection="1">
      <alignment vertical="center"/>
    </xf>
    <xf numFmtId="41" fontId="0" fillId="0" borderId="0" xfId="0" applyNumberFormat="1" applyFill="1" applyBorder="1" applyProtection="1">
      <alignment vertical="center"/>
    </xf>
    <xf numFmtId="41" fontId="0" fillId="0" borderId="22" xfId="0" applyNumberFormat="1" applyFill="1" applyBorder="1" applyProtection="1">
      <alignment vertical="center"/>
    </xf>
    <xf numFmtId="0" fontId="12" fillId="5" borderId="0" xfId="0" applyFont="1" applyFill="1" applyAlignment="1" applyProtection="1">
      <alignment horizontal="left" vertical="center"/>
    </xf>
    <xf numFmtId="0" fontId="36" fillId="0" borderId="0" xfId="0" applyFont="1" applyProtection="1">
      <alignment vertical="center"/>
    </xf>
    <xf numFmtId="0" fontId="13" fillId="0" borderId="0" xfId="0" applyFont="1" applyProtection="1">
      <alignment vertical="center"/>
    </xf>
    <xf numFmtId="0" fontId="20" fillId="0" borderId="0" xfId="0" applyFont="1" applyAlignment="1" applyProtection="1">
      <alignment horizontal="left" vertical="center"/>
    </xf>
    <xf numFmtId="0" fontId="6" fillId="0" borderId="2" xfId="0" applyFont="1" applyBorder="1" applyAlignment="1" applyProtection="1">
      <alignment horizontal="left" vertical="center" indent="1"/>
    </xf>
    <xf numFmtId="41" fontId="6" fillId="0" borderId="2" xfId="0" applyNumberFormat="1" applyFont="1" applyBorder="1" applyProtection="1">
      <alignment vertical="center"/>
    </xf>
    <xf numFmtId="0" fontId="6" fillId="0" borderId="13" xfId="0" applyFont="1" applyBorder="1" applyAlignment="1" applyProtection="1">
      <alignment horizontal="left" vertical="center" indent="1"/>
    </xf>
    <xf numFmtId="0" fontId="6" fillId="2" borderId="23" xfId="0" applyFont="1" applyFill="1" applyBorder="1" applyProtection="1">
      <alignment vertical="center"/>
    </xf>
    <xf numFmtId="41" fontId="6" fillId="2" borderId="23" xfId="0" applyNumberFormat="1" applyFont="1" applyFill="1" applyBorder="1" applyProtection="1">
      <alignment vertical="center"/>
    </xf>
    <xf numFmtId="0" fontId="6" fillId="2" borderId="2" xfId="0" applyFont="1" applyFill="1" applyBorder="1" applyProtection="1">
      <alignment vertical="center"/>
    </xf>
    <xf numFmtId="0" fontId="6" fillId="0" borderId="14" xfId="0" applyFont="1" applyBorder="1" applyProtection="1">
      <alignment vertical="center"/>
    </xf>
    <xf numFmtId="0" fontId="7" fillId="0" borderId="0" xfId="0" applyFont="1" applyAlignment="1" applyProtection="1">
      <alignment horizontal="center" vertical="center"/>
    </xf>
    <xf numFmtId="0" fontId="32" fillId="8" borderId="2" xfId="0" applyFont="1" applyFill="1" applyBorder="1" applyAlignment="1" applyProtection="1">
      <alignment horizontal="left" vertical="center" indent="1"/>
    </xf>
    <xf numFmtId="0" fontId="26" fillId="0" borderId="2" xfId="0" applyFont="1" applyBorder="1" applyAlignment="1" applyProtection="1">
      <alignment horizontal="left" vertical="center" indent="1"/>
    </xf>
    <xf numFmtId="41" fontId="0" fillId="2" borderId="2" xfId="0" applyNumberFormat="1" applyFill="1" applyBorder="1" applyProtection="1">
      <alignment vertical="center"/>
    </xf>
    <xf numFmtId="0" fontId="26" fillId="0" borderId="14" xfId="0" applyFont="1" applyBorder="1" applyAlignment="1" applyProtection="1">
      <alignment horizontal="left" vertical="center" indent="1"/>
    </xf>
    <xf numFmtId="0" fontId="7" fillId="2" borderId="15" xfId="0" applyFont="1" applyFill="1" applyBorder="1" applyAlignment="1" applyProtection="1">
      <alignment horizontal="left" vertical="center" indent="1"/>
    </xf>
    <xf numFmtId="41" fontId="7" fillId="2" borderId="15" xfId="0" applyNumberFormat="1" applyFont="1" applyFill="1" applyBorder="1" applyProtection="1">
      <alignment vertical="center"/>
    </xf>
    <xf numFmtId="41" fontId="0" fillId="2" borderId="15" xfId="0" applyNumberFormat="1" applyFill="1" applyBorder="1" applyProtection="1">
      <alignment vertical="center"/>
    </xf>
    <xf numFmtId="0" fontId="26" fillId="0" borderId="0" xfId="0" applyFont="1" applyFill="1" applyBorder="1" applyAlignment="1" applyProtection="1">
      <alignment horizontal="left" vertical="center" indent="1"/>
    </xf>
    <xf numFmtId="0" fontId="32" fillId="0" borderId="0" xfId="0" applyFont="1" applyFill="1" applyBorder="1" applyAlignment="1" applyProtection="1">
      <alignment horizontal="left" vertical="center" indent="1"/>
    </xf>
    <xf numFmtId="0" fontId="7" fillId="0" borderId="0" xfId="0" applyFont="1" applyFill="1" applyBorder="1" applyAlignment="1" applyProtection="1">
      <alignment horizontal="left" vertical="center" indent="1"/>
    </xf>
    <xf numFmtId="41" fontId="7" fillId="0" borderId="0" xfId="0" applyNumberFormat="1" applyFont="1" applyFill="1" applyBorder="1" applyProtection="1">
      <alignment vertical="center"/>
    </xf>
    <xf numFmtId="0" fontId="9" fillId="3" borderId="1" xfId="0" applyFont="1" applyFill="1" applyBorder="1" applyAlignment="1" applyProtection="1">
      <alignment horizontal="center" vertical="center"/>
    </xf>
    <xf numFmtId="0" fontId="0" fillId="0" borderId="0" xfId="0" applyFill="1" applyBorder="1" applyAlignment="1" applyProtection="1">
      <alignment horizontal="center" vertical="center"/>
    </xf>
    <xf numFmtId="0" fontId="0" fillId="0" borderId="0" xfId="0" applyAlignment="1" applyProtection="1">
      <alignment vertical="center"/>
    </xf>
    <xf numFmtId="0" fontId="15" fillId="3" borderId="2" xfId="0" applyFont="1" applyFill="1" applyBorder="1" applyAlignment="1" applyProtection="1">
      <alignment horizontal="center" vertical="center"/>
    </xf>
    <xf numFmtId="0" fontId="20" fillId="0" borderId="3" xfId="0" applyFont="1" applyBorder="1" applyAlignment="1" applyProtection="1">
      <alignment vertical="center"/>
    </xf>
    <xf numFmtId="0" fontId="20" fillId="0" borderId="3" xfId="0" applyFont="1" applyBorder="1" applyAlignment="1" applyProtection="1">
      <alignment vertical="center" wrapText="1"/>
    </xf>
    <xf numFmtId="0" fontId="20" fillId="0" borderId="0" xfId="0" applyFont="1" applyAlignment="1" applyProtection="1">
      <alignment vertical="center"/>
    </xf>
    <xf numFmtId="0" fontId="20" fillId="0" borderId="0" xfId="0" applyFont="1" applyBorder="1" applyAlignment="1" applyProtection="1">
      <alignment vertical="center" wrapText="1"/>
    </xf>
    <xf numFmtId="0" fontId="20" fillId="0" borderId="0" xfId="0" applyFont="1" applyAlignment="1" applyProtection="1">
      <alignment vertical="center" wrapText="1"/>
    </xf>
    <xf numFmtId="181" fontId="7" fillId="0" borderId="2" xfId="0" applyNumberFormat="1" applyFont="1" applyFill="1" applyBorder="1" applyProtection="1">
      <alignment vertical="center"/>
      <protection locked="0"/>
    </xf>
    <xf numFmtId="181" fontId="7" fillId="2" borderId="2" xfId="0" applyNumberFormat="1" applyFont="1" applyFill="1" applyBorder="1" applyProtection="1">
      <alignment vertical="center"/>
    </xf>
    <xf numFmtId="0" fontId="23" fillId="3" borderId="2" xfId="0" applyFont="1" applyFill="1" applyBorder="1" applyAlignment="1" applyProtection="1">
      <alignment horizontal="center" vertical="center"/>
    </xf>
    <xf numFmtId="0" fontId="7" fillId="0" borderId="0" xfId="0" applyFont="1" applyBorder="1" applyProtection="1">
      <alignment vertical="center"/>
    </xf>
    <xf numFmtId="0" fontId="6" fillId="3" borderId="2" xfId="0" applyFont="1" applyFill="1" applyBorder="1" applyAlignment="1" applyProtection="1">
      <alignment vertical="center"/>
    </xf>
    <xf numFmtId="0" fontId="7" fillId="2" borderId="2" xfId="2" applyNumberFormat="1" applyFont="1" applyFill="1" applyBorder="1" applyAlignment="1" applyProtection="1">
      <alignment horizontal="center" vertical="center"/>
    </xf>
    <xf numFmtId="0" fontId="9" fillId="0" borderId="1" xfId="0" applyFont="1" applyFill="1" applyBorder="1" applyAlignment="1" applyProtection="1">
      <alignment horizontal="left" vertical="center"/>
    </xf>
    <xf numFmtId="179" fontId="6" fillId="2" borderId="2" xfId="0" applyNumberFormat="1" applyFont="1" applyFill="1" applyBorder="1" applyProtection="1">
      <alignment vertical="center"/>
    </xf>
    <xf numFmtId="41" fontId="7" fillId="2" borderId="2" xfId="0" applyNumberFormat="1" applyFont="1" applyFill="1" applyBorder="1" applyProtection="1">
      <alignment vertical="center"/>
    </xf>
    <xf numFmtId="41" fontId="7" fillId="2" borderId="14" xfId="0" applyNumberFormat="1" applyFont="1" applyFill="1" applyBorder="1" applyProtection="1">
      <alignment vertical="center"/>
    </xf>
    <xf numFmtId="0" fontId="9" fillId="0" borderId="0" xfId="0" applyFont="1" applyProtection="1">
      <alignment vertical="center"/>
    </xf>
    <xf numFmtId="182" fontId="0" fillId="0" borderId="2" xfId="0" applyNumberFormat="1" applyBorder="1" applyAlignment="1" applyProtection="1">
      <alignment horizontal="right" vertical="center"/>
      <protection locked="0"/>
    </xf>
    <xf numFmtId="182" fontId="6" fillId="0" borderId="2" xfId="0" applyNumberFormat="1" applyFont="1" applyFill="1" applyBorder="1" applyAlignment="1" applyProtection="1">
      <alignment horizontal="right" vertical="center"/>
      <protection locked="0"/>
    </xf>
    <xf numFmtId="182" fontId="6" fillId="2" borderId="2" xfId="0" applyNumberFormat="1" applyFont="1" applyFill="1" applyBorder="1" applyAlignment="1" applyProtection="1">
      <alignment horizontal="right" vertical="center"/>
    </xf>
    <xf numFmtId="0" fontId="8" fillId="0" borderId="0" xfId="0" applyFont="1" applyAlignment="1" applyProtection="1">
      <alignment vertical="center"/>
    </xf>
    <xf numFmtId="0" fontId="8" fillId="0" borderId="0" xfId="0" applyFont="1">
      <alignment vertical="center"/>
    </xf>
    <xf numFmtId="0" fontId="0" fillId="0" borderId="0" xfId="0" applyAlignment="1" applyProtection="1">
      <alignment vertical="center"/>
    </xf>
    <xf numFmtId="0" fontId="8" fillId="0" borderId="0" xfId="0" applyFont="1" applyAlignment="1" applyProtection="1">
      <alignment vertical="center"/>
    </xf>
    <xf numFmtId="0" fontId="9" fillId="3" borderId="1" xfId="0" applyFont="1" applyFill="1" applyBorder="1" applyAlignment="1" applyProtection="1">
      <alignment horizontal="center" vertical="center"/>
    </xf>
    <xf numFmtId="0" fontId="7" fillId="2" borderId="2" xfId="2" applyNumberFormat="1" applyFont="1" applyFill="1" applyBorder="1" applyAlignment="1" applyProtection="1">
      <alignment horizontal="center" vertical="center"/>
    </xf>
    <xf numFmtId="0" fontId="16" fillId="0" borderId="0" xfId="0" applyFont="1">
      <alignment vertical="center"/>
    </xf>
    <xf numFmtId="0" fontId="11" fillId="0" borderId="0" xfId="0" applyFont="1" applyBorder="1">
      <alignment vertical="center"/>
    </xf>
    <xf numFmtId="0" fontId="15" fillId="3" borderId="2" xfId="0" applyFont="1" applyFill="1" applyBorder="1" applyAlignment="1">
      <alignment horizontal="center" vertical="center" wrapText="1"/>
    </xf>
    <xf numFmtId="0" fontId="15" fillId="3" borderId="2" xfId="0" applyFont="1" applyFill="1" applyBorder="1" applyAlignment="1">
      <alignment horizontal="center" vertical="center"/>
    </xf>
    <xf numFmtId="0" fontId="7" fillId="3" borderId="24" xfId="0" applyFont="1" applyFill="1" applyBorder="1" applyProtection="1">
      <alignment vertical="center"/>
    </xf>
    <xf numFmtId="0" fontId="7" fillId="4" borderId="25" xfId="0" quotePrefix="1" applyFont="1" applyFill="1" applyBorder="1" applyAlignment="1" applyProtection="1">
      <alignment horizontal="centerContinuous" vertical="center"/>
    </xf>
    <xf numFmtId="0" fontId="7" fillId="4" borderId="26" xfId="0" quotePrefix="1" applyFont="1" applyFill="1" applyBorder="1" applyAlignment="1" applyProtection="1">
      <alignment horizontal="centerContinuous" vertical="center"/>
    </xf>
    <xf numFmtId="0" fontId="7" fillId="4" borderId="27" xfId="0" quotePrefix="1" applyFont="1" applyFill="1" applyBorder="1" applyAlignment="1" applyProtection="1">
      <alignment horizontal="centerContinuous" vertical="center"/>
    </xf>
    <xf numFmtId="0" fontId="7" fillId="3" borderId="2" xfId="0" applyFont="1" applyFill="1" applyBorder="1" applyAlignment="1">
      <alignment horizontal="left" vertical="center" indent="1"/>
    </xf>
    <xf numFmtId="0" fontId="7" fillId="0" borderId="0" xfId="0" applyFont="1">
      <alignment vertical="center"/>
    </xf>
    <xf numFmtId="0" fontId="7" fillId="0" borderId="0" xfId="0" applyFont="1" applyFill="1" applyBorder="1" applyAlignment="1" applyProtection="1">
      <alignment horizontal="center" vertical="center"/>
    </xf>
    <xf numFmtId="0" fontId="0" fillId="0" borderId="0" xfId="0" applyFill="1" applyBorder="1" applyAlignment="1" applyProtection="1">
      <alignment horizontal="center" vertical="center"/>
    </xf>
    <xf numFmtId="0" fontId="7" fillId="0" borderId="0" xfId="0" applyFont="1" applyFill="1" applyBorder="1" applyAlignment="1" applyProtection="1">
      <alignment horizontal="center" vertical="center"/>
    </xf>
    <xf numFmtId="0" fontId="0" fillId="0" borderId="0" xfId="0" applyFill="1" applyBorder="1" applyAlignment="1" applyProtection="1">
      <alignment horizontal="center" vertical="center"/>
    </xf>
    <xf numFmtId="0" fontId="15" fillId="3" borderId="5" xfId="0" applyFont="1" applyFill="1" applyBorder="1" applyAlignment="1">
      <alignment horizontal="center" vertical="center" wrapText="1"/>
    </xf>
    <xf numFmtId="0" fontId="15" fillId="3" borderId="7" xfId="0" applyFont="1" applyFill="1" applyBorder="1" applyAlignment="1">
      <alignment horizontal="center" vertical="center" wrapText="1"/>
    </xf>
    <xf numFmtId="41" fontId="7" fillId="0" borderId="5" xfId="0" applyNumberFormat="1" applyFont="1" applyFill="1" applyBorder="1" applyAlignment="1" applyProtection="1">
      <alignment horizontal="center" vertical="center"/>
      <protection locked="0"/>
    </xf>
    <xf numFmtId="41" fontId="7" fillId="0" borderId="7" xfId="0" applyNumberFormat="1" applyFont="1" applyFill="1" applyBorder="1" applyAlignment="1" applyProtection="1">
      <alignment horizontal="center" vertical="center"/>
      <protection locked="0"/>
    </xf>
    <xf numFmtId="0" fontId="7" fillId="2" borderId="5" xfId="2" applyNumberFormat="1" applyFont="1" applyFill="1" applyBorder="1" applyAlignment="1" applyProtection="1">
      <alignment horizontal="center" vertical="center"/>
    </xf>
    <xf numFmtId="0" fontId="7" fillId="2" borderId="2" xfId="2" applyNumberFormat="1" applyFont="1" applyFill="1" applyBorder="1" applyAlignment="1" applyProtection="1">
      <alignment horizontal="center" vertical="center"/>
    </xf>
    <xf numFmtId="0" fontId="7" fillId="0" borderId="5" xfId="2" applyNumberFormat="1" applyFont="1" applyFill="1" applyBorder="1" applyAlignment="1" applyProtection="1">
      <alignment horizontal="center" vertical="center"/>
      <protection locked="0"/>
    </xf>
    <xf numFmtId="0" fontId="7" fillId="0" borderId="2" xfId="2" applyNumberFormat="1" applyFont="1" applyFill="1" applyBorder="1" applyAlignment="1" applyProtection="1">
      <alignment horizontal="center" vertical="center"/>
      <protection locked="0"/>
    </xf>
    <xf numFmtId="0" fontId="0" fillId="0" borderId="0" xfId="0" applyAlignment="1" applyProtection="1">
      <alignment vertical="center"/>
    </xf>
    <xf numFmtId="0" fontId="8" fillId="0" borderId="0" xfId="0" applyFont="1" applyAlignment="1" applyProtection="1">
      <alignment vertical="center"/>
    </xf>
    <xf numFmtId="0" fontId="23" fillId="0" borderId="12" xfId="0" applyFont="1" applyBorder="1" applyAlignment="1" applyProtection="1">
      <alignment vertical="center"/>
    </xf>
    <xf numFmtId="0" fontId="7" fillId="0" borderId="5" xfId="2" applyNumberFormat="1" applyFont="1" applyBorder="1" applyAlignment="1" applyProtection="1">
      <alignment horizontal="center" vertical="center" wrapText="1"/>
      <protection locked="0"/>
    </xf>
    <xf numFmtId="0" fontId="7" fillId="0" borderId="6" xfId="2" applyNumberFormat="1" applyFont="1" applyBorder="1" applyAlignment="1" applyProtection="1">
      <alignment horizontal="center" vertical="center" wrapText="1"/>
      <protection locked="0"/>
    </xf>
    <xf numFmtId="0" fontId="7" fillId="0" borderId="7" xfId="2" applyNumberFormat="1" applyFont="1" applyBorder="1" applyAlignment="1" applyProtection="1">
      <alignment horizontal="center" vertical="center" wrapText="1"/>
      <protection locked="0"/>
    </xf>
    <xf numFmtId="0" fontId="7" fillId="0" borderId="5" xfId="2" applyNumberFormat="1" applyFont="1" applyBorder="1" applyAlignment="1" applyProtection="1">
      <alignment horizontal="center" vertical="center"/>
      <protection locked="0"/>
    </xf>
    <xf numFmtId="0" fontId="7" fillId="0" borderId="6" xfId="2" applyNumberFormat="1" applyFont="1" applyBorder="1" applyAlignment="1" applyProtection="1">
      <alignment horizontal="center" vertical="center"/>
      <protection locked="0"/>
    </xf>
    <xf numFmtId="0" fontId="7" fillId="0" borderId="7" xfId="2" applyNumberFormat="1" applyFont="1" applyBorder="1" applyAlignment="1" applyProtection="1">
      <alignment horizontal="center" vertical="center"/>
      <protection locked="0"/>
    </xf>
    <xf numFmtId="0" fontId="7" fillId="3" borderId="13" xfId="0" applyFont="1" applyFill="1" applyBorder="1" applyAlignment="1" applyProtection="1">
      <alignment horizontal="center" vertical="center"/>
    </xf>
    <xf numFmtId="0" fontId="7" fillId="3" borderId="15" xfId="0" applyFont="1" applyFill="1" applyBorder="1" applyAlignment="1" applyProtection="1">
      <alignment horizontal="center" vertical="center"/>
    </xf>
    <xf numFmtId="0" fontId="7" fillId="0" borderId="13" xfId="2" applyNumberFormat="1" applyFont="1" applyBorder="1" applyAlignment="1" applyProtection="1">
      <alignment horizontal="center" vertical="center"/>
      <protection locked="0"/>
    </xf>
    <xf numFmtId="0" fontId="7" fillId="0" borderId="15" xfId="2" applyNumberFormat="1" applyFont="1" applyBorder="1" applyAlignment="1" applyProtection="1">
      <alignment horizontal="center" vertical="center"/>
      <protection locked="0"/>
    </xf>
    <xf numFmtId="41" fontId="7" fillId="0" borderId="8" xfId="0" applyNumberFormat="1" applyFont="1" applyFill="1" applyBorder="1" applyAlignment="1" applyProtection="1">
      <alignment vertical="center"/>
      <protection locked="0"/>
    </xf>
    <xf numFmtId="41" fontId="7" fillId="0" borderId="1" xfId="0" applyNumberFormat="1" applyFont="1" applyFill="1" applyBorder="1" applyAlignment="1" applyProtection="1">
      <alignment vertical="center"/>
      <protection locked="0"/>
    </xf>
    <xf numFmtId="41" fontId="7" fillId="0" borderId="9" xfId="0" applyNumberFormat="1" applyFont="1" applyFill="1" applyBorder="1" applyAlignment="1" applyProtection="1">
      <alignment vertical="center"/>
      <protection locked="0"/>
    </xf>
    <xf numFmtId="41" fontId="7" fillId="2" borderId="9" xfId="0" applyNumberFormat="1" applyFont="1" applyFill="1" applyBorder="1" applyAlignment="1" applyProtection="1">
      <alignment vertical="center"/>
    </xf>
    <xf numFmtId="41" fontId="7" fillId="2" borderId="8" xfId="0" applyNumberFormat="1" applyFont="1" applyFill="1" applyBorder="1" applyAlignment="1" applyProtection="1">
      <alignment vertical="center"/>
    </xf>
    <xf numFmtId="41" fontId="7" fillId="2" borderId="1" xfId="0" applyNumberFormat="1" applyFont="1" applyFill="1" applyBorder="1" applyAlignment="1" applyProtection="1">
      <alignment vertical="center"/>
    </xf>
    <xf numFmtId="178" fontId="6" fillId="2" borderId="5" xfId="0" applyNumberFormat="1" applyFont="1" applyFill="1" applyBorder="1" applyAlignment="1" applyProtection="1">
      <alignment horizontal="center" vertical="center"/>
    </xf>
    <xf numFmtId="178" fontId="6" fillId="2" borderId="7" xfId="0" applyNumberFormat="1" applyFont="1" applyFill="1" applyBorder="1" applyAlignment="1" applyProtection="1">
      <alignment horizontal="center" vertical="center"/>
    </xf>
    <xf numFmtId="41" fontId="6" fillId="0" borderId="5" xfId="0" applyNumberFormat="1" applyFont="1" applyBorder="1" applyAlignment="1" applyProtection="1">
      <alignment horizontal="right" vertical="center"/>
      <protection locked="0"/>
    </xf>
    <xf numFmtId="41" fontId="6" fillId="0" borderId="7" xfId="0" applyNumberFormat="1" applyFont="1" applyBorder="1" applyAlignment="1" applyProtection="1">
      <alignment horizontal="right" vertical="center"/>
      <protection locked="0"/>
    </xf>
    <xf numFmtId="0" fontId="7" fillId="3" borderId="5" xfId="0" applyFont="1" applyFill="1" applyBorder="1" applyAlignment="1" applyProtection="1">
      <alignment horizontal="center" vertical="center"/>
    </xf>
    <xf numFmtId="0" fontId="7" fillId="3" borderId="20" xfId="0" applyFont="1" applyFill="1" applyBorder="1" applyAlignment="1" applyProtection="1">
      <alignment horizontal="center" vertical="center"/>
    </xf>
    <xf numFmtId="41" fontId="6" fillId="0" borderId="5" xfId="0" applyNumberFormat="1" applyFont="1" applyBorder="1" applyAlignment="1" applyProtection="1">
      <alignment horizontal="center" vertical="center"/>
      <protection locked="0"/>
    </xf>
    <xf numFmtId="41" fontId="6" fillId="0" borderId="7" xfId="0" applyNumberFormat="1" applyFont="1" applyBorder="1" applyAlignment="1" applyProtection="1">
      <alignment horizontal="center" vertical="center"/>
      <protection locked="0"/>
    </xf>
    <xf numFmtId="41" fontId="6" fillId="2" borderId="5" xfId="0" applyNumberFormat="1" applyFont="1" applyFill="1" applyBorder="1" applyAlignment="1" applyProtection="1">
      <alignment horizontal="right" vertical="center"/>
    </xf>
    <xf numFmtId="41" fontId="6" fillId="2" borderId="7" xfId="0" applyNumberFormat="1" applyFont="1" applyFill="1" applyBorder="1" applyAlignment="1" applyProtection="1">
      <alignment horizontal="right" vertical="center"/>
    </xf>
    <xf numFmtId="177" fontId="7" fillId="2" borderId="6" xfId="0" applyNumberFormat="1" applyFont="1" applyFill="1" applyBorder="1" applyAlignment="1" applyProtection="1">
      <alignment vertical="center"/>
    </xf>
    <xf numFmtId="177" fontId="7" fillId="2" borderId="21" xfId="0" applyNumberFormat="1" applyFont="1" applyFill="1" applyBorder="1" applyAlignment="1" applyProtection="1">
      <alignment vertical="center"/>
    </xf>
    <xf numFmtId="0" fontId="6" fillId="0" borderId="13" xfId="0" applyFont="1" applyBorder="1" applyAlignment="1" applyProtection="1">
      <alignment horizontal="left" vertical="center"/>
    </xf>
    <xf numFmtId="0" fontId="6" fillId="0" borderId="19" xfId="0" applyFont="1" applyBorder="1" applyAlignment="1" applyProtection="1">
      <alignment horizontal="left" vertical="center"/>
    </xf>
    <xf numFmtId="0" fontId="6" fillId="0" borderId="15" xfId="0" applyFont="1" applyBorder="1" applyAlignment="1" applyProtection="1">
      <alignment horizontal="left" vertical="center"/>
    </xf>
    <xf numFmtId="0" fontId="7" fillId="3" borderId="1" xfId="0" applyFont="1" applyFill="1" applyBorder="1" applyAlignment="1" applyProtection="1">
      <alignment horizontal="center" vertical="center" wrapText="1"/>
    </xf>
    <xf numFmtId="0" fontId="7" fillId="3" borderId="1" xfId="0" applyFont="1" applyFill="1" applyBorder="1" applyAlignment="1" applyProtection="1">
      <alignment horizontal="center" vertical="center"/>
    </xf>
    <xf numFmtId="0" fontId="9" fillId="3" borderId="1" xfId="0" applyFont="1" applyFill="1" applyBorder="1" applyAlignment="1" applyProtection="1">
      <alignment horizontal="center" vertical="center" wrapText="1"/>
    </xf>
    <xf numFmtId="0" fontId="9" fillId="3" borderId="1" xfId="0" applyFont="1" applyFill="1" applyBorder="1" applyAlignment="1" applyProtection="1">
      <alignment horizontal="center" vertical="center"/>
    </xf>
    <xf numFmtId="0" fontId="19" fillId="3" borderId="10" xfId="0" applyFont="1" applyFill="1" applyBorder="1" applyAlignment="1" applyProtection="1">
      <alignment horizontal="center" vertical="center"/>
    </xf>
    <xf numFmtId="0" fontId="9" fillId="3" borderId="8" xfId="0" applyFont="1" applyFill="1" applyBorder="1" applyAlignment="1" applyProtection="1">
      <alignment horizontal="center" vertical="center"/>
    </xf>
    <xf numFmtId="0" fontId="20" fillId="3" borderId="5" xfId="0" applyFont="1" applyFill="1" applyBorder="1" applyAlignment="1" applyProtection="1">
      <alignment horizontal="center" vertical="center"/>
    </xf>
    <xf numFmtId="0" fontId="20" fillId="3" borderId="7" xfId="0" applyFont="1" applyFill="1" applyBorder="1" applyAlignment="1" applyProtection="1">
      <alignment horizontal="center" vertical="center"/>
    </xf>
    <xf numFmtId="0" fontId="7" fillId="2" borderId="7" xfId="2" applyNumberFormat="1" applyFont="1" applyFill="1" applyBorder="1" applyAlignment="1" applyProtection="1">
      <alignment horizontal="center" vertical="center"/>
    </xf>
    <xf numFmtId="41" fontId="7" fillId="0" borderId="9" xfId="0" applyNumberFormat="1" applyFont="1" applyFill="1" applyBorder="1" applyAlignment="1" applyProtection="1">
      <alignment vertical="center"/>
    </xf>
    <xf numFmtId="41" fontId="7" fillId="0" borderId="8" xfId="0" applyNumberFormat="1" applyFont="1" applyFill="1" applyBorder="1" applyAlignment="1" applyProtection="1">
      <alignment vertical="center"/>
    </xf>
    <xf numFmtId="41" fontId="7" fillId="0" borderId="1" xfId="0" applyNumberFormat="1" applyFont="1" applyFill="1" applyBorder="1" applyAlignment="1" applyProtection="1">
      <alignment vertical="center"/>
    </xf>
    <xf numFmtId="0" fontId="15" fillId="0" borderId="4" xfId="0" applyFont="1" applyFill="1" applyBorder="1" applyAlignment="1" applyProtection="1">
      <alignment horizontal="center" vertical="center" wrapText="1"/>
    </xf>
    <xf numFmtId="0" fontId="15" fillId="0" borderId="0" xfId="0" applyFont="1" applyFill="1" applyBorder="1" applyAlignment="1" applyProtection="1">
      <alignment horizontal="center" vertical="center" wrapText="1"/>
    </xf>
    <xf numFmtId="41" fontId="7" fillId="0" borderId="4" xfId="0" applyNumberFormat="1" applyFont="1" applyFill="1" applyBorder="1" applyAlignment="1" applyProtection="1">
      <alignment horizontal="center" vertical="center"/>
    </xf>
    <xf numFmtId="41" fontId="7" fillId="0" borderId="0" xfId="0" applyNumberFormat="1" applyFont="1" applyFill="1" applyBorder="1" applyAlignment="1" applyProtection="1">
      <alignment horizontal="center" vertical="center"/>
    </xf>
    <xf numFmtId="41" fontId="7" fillId="2" borderId="28" xfId="0" applyNumberFormat="1" applyFont="1" applyFill="1" applyBorder="1" applyAlignment="1" applyProtection="1">
      <alignment vertical="center"/>
    </xf>
    <xf numFmtId="0" fontId="41" fillId="0" borderId="0" xfId="6" applyFont="1"/>
    <xf numFmtId="0" fontId="40" fillId="0" borderId="0" xfId="6"/>
    <xf numFmtId="0" fontId="40" fillId="0" borderId="0" xfId="6" applyAlignment="1">
      <alignment horizontal="center"/>
    </xf>
    <xf numFmtId="0" fontId="5" fillId="0" borderId="0" xfId="6" applyFont="1"/>
    <xf numFmtId="0" fontId="6" fillId="0" borderId="0" xfId="6" applyFont="1"/>
    <xf numFmtId="183" fontId="5" fillId="9" borderId="29" xfId="6" applyNumberFormat="1" applyFont="1" applyFill="1" applyBorder="1" applyProtection="1">
      <protection locked="0"/>
    </xf>
    <xf numFmtId="0" fontId="5" fillId="0" borderId="0" xfId="6" applyFont="1" applyAlignment="1">
      <alignment horizontal="center"/>
    </xf>
    <xf numFmtId="0" fontId="5" fillId="0" borderId="0" xfId="6" applyFont="1" applyAlignment="1">
      <alignment horizontal="right"/>
    </xf>
    <xf numFmtId="0" fontId="43" fillId="0" borderId="0" xfId="6" applyFont="1"/>
    <xf numFmtId="0" fontId="44" fillId="0" borderId="0" xfId="6" applyFont="1"/>
    <xf numFmtId="183" fontId="5" fillId="10" borderId="29" xfId="6" applyNumberFormat="1" applyFont="1" applyFill="1" applyBorder="1"/>
    <xf numFmtId="0" fontId="7" fillId="0" borderId="30" xfId="0" applyFont="1" applyBorder="1" applyProtection="1">
      <alignment vertical="center"/>
    </xf>
    <xf numFmtId="0" fontId="6" fillId="3" borderId="2" xfId="0" applyFont="1" applyFill="1" applyBorder="1">
      <alignment vertical="center"/>
    </xf>
    <xf numFmtId="0" fontId="6" fillId="11" borderId="2" xfId="0" applyFont="1" applyFill="1" applyBorder="1" applyProtection="1">
      <alignment vertical="center"/>
      <protection locked="0"/>
    </xf>
    <xf numFmtId="0" fontId="7" fillId="0" borderId="2" xfId="0" applyFont="1" applyFill="1" applyBorder="1" applyProtection="1">
      <alignment vertical="center"/>
      <protection locked="0"/>
    </xf>
    <xf numFmtId="0" fontId="7" fillId="0" borderId="2" xfId="0" applyFont="1" applyFill="1" applyBorder="1" applyAlignment="1" applyProtection="1">
      <alignment horizontal="right" vertical="center"/>
      <protection locked="0"/>
    </xf>
    <xf numFmtId="55" fontId="7" fillId="0" borderId="2" xfId="0" applyNumberFormat="1" applyFont="1" applyBorder="1" applyAlignment="1" applyProtection="1">
      <alignment horizontal="center" vertical="center"/>
      <protection locked="0"/>
    </xf>
    <xf numFmtId="55" fontId="7" fillId="0" borderId="5" xfId="0" applyNumberFormat="1" applyFont="1" applyBorder="1" applyAlignment="1" applyProtection="1">
      <alignment horizontal="center" vertical="center"/>
      <protection locked="0"/>
    </xf>
    <xf numFmtId="55" fontId="7" fillId="0" borderId="7" xfId="0" applyNumberFormat="1" applyFont="1" applyBorder="1" applyAlignment="1" applyProtection="1">
      <alignment horizontal="center" vertical="center"/>
      <protection locked="0"/>
    </xf>
    <xf numFmtId="0" fontId="6" fillId="3" borderId="13" xfId="0" applyFont="1" applyFill="1" applyBorder="1">
      <alignment vertical="center"/>
    </xf>
    <xf numFmtId="55" fontId="7" fillId="2" borderId="2" xfId="0" applyNumberFormat="1" applyFont="1" applyFill="1" applyBorder="1" applyAlignment="1" applyProtection="1">
      <alignment horizontal="right" vertical="center"/>
    </xf>
    <xf numFmtId="55" fontId="7" fillId="2" borderId="2" xfId="0" quotePrefix="1" applyNumberFormat="1" applyFont="1" applyFill="1" applyBorder="1" applyAlignment="1" applyProtection="1">
      <alignment horizontal="right" vertical="center"/>
    </xf>
  </cellXfs>
  <cellStyles count="7">
    <cellStyle name="Excel Built-in Comma [0]" xfId="1" xr:uid="{358DC8C6-48A3-4595-BB4B-A7BDEE9936DB}"/>
    <cellStyle name="Excel Built-in Comma [0] 2" xfId="5" xr:uid="{0515199E-7B8D-4A92-A9F7-A3787C0BD0A7}"/>
    <cellStyle name="パーセント" xfId="3" builtinId="5"/>
    <cellStyle name="桁区切り" xfId="2" builtinId="6"/>
    <cellStyle name="標準" xfId="0" builtinId="0"/>
    <cellStyle name="標準 2" xfId="6" xr:uid="{D2B4D569-1D48-4D61-AFAF-C73F4FE3F59D}"/>
    <cellStyle name="標準 4 2" xfId="4" xr:uid="{77A70F07-6F13-4489-847B-049BFBF16578}"/>
  </cellStyles>
  <dxfs count="107">
    <dxf>
      <fill>
        <patternFill>
          <bgColor rgb="FFFFFFCC"/>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rgb="FFFFFFCC"/>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rgb="FFFFFFCC"/>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rgb="FFFFFFCC"/>
        </patternFill>
      </fill>
    </dxf>
    <dxf>
      <fill>
        <patternFill>
          <bgColor theme="0" tint="-0.499984740745262"/>
        </patternFill>
      </fill>
    </dxf>
    <dxf>
      <fill>
        <patternFill>
          <bgColor theme="0" tint="-0.499984740745262"/>
        </patternFill>
      </fill>
    </dxf>
    <dxf>
      <fill>
        <patternFill>
          <bgColor theme="0" tint="-0.499984740745262"/>
        </patternFill>
      </fill>
    </dxf>
    <dxf>
      <fill>
        <patternFill patternType="none">
          <bgColor auto="1"/>
        </patternFill>
      </fill>
    </dxf>
    <dxf>
      <fill>
        <patternFill>
          <bgColor rgb="FFFFFFCC"/>
        </patternFill>
      </fill>
    </dxf>
    <dxf>
      <fill>
        <patternFill>
          <bgColor theme="0" tint="-0.499984740745262"/>
        </patternFill>
      </fill>
    </dxf>
    <dxf>
      <fill>
        <patternFill>
          <bgColor theme="0" tint="-0.499984740745262"/>
        </patternFill>
      </fill>
    </dxf>
    <dxf>
      <fill>
        <patternFill>
          <bgColor theme="0" tint="-0.499984740745262"/>
        </patternFill>
      </fill>
    </dxf>
    <dxf>
      <font>
        <b/>
        <i val="0"/>
        <color rgb="FFFF0000"/>
      </font>
      <fill>
        <patternFill>
          <bgColor rgb="FFFFFFCC"/>
        </patternFill>
      </fill>
    </dxf>
    <dxf>
      <fill>
        <patternFill>
          <bgColor rgb="FFFFFFCC"/>
        </patternFill>
      </fill>
    </dxf>
    <dxf>
      <fill>
        <patternFill>
          <bgColor theme="1" tint="0.499984740745262"/>
        </patternFill>
      </fill>
    </dxf>
    <dxf>
      <fill>
        <patternFill>
          <bgColor theme="1" tint="0.499984740745262"/>
        </patternFill>
      </fill>
    </dxf>
    <dxf>
      <fill>
        <patternFill>
          <bgColor theme="0" tint="-0.499984740745262"/>
        </patternFill>
      </fill>
    </dxf>
    <dxf>
      <fill>
        <patternFill>
          <bgColor theme="1" tint="0.499984740745262"/>
        </patternFill>
      </fill>
    </dxf>
    <dxf>
      <fill>
        <patternFill>
          <bgColor rgb="FFFFFFCC"/>
        </patternFill>
      </fill>
    </dxf>
    <dxf>
      <fill>
        <patternFill>
          <bgColor theme="1"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1" tint="0.499984740745262"/>
        </patternFill>
      </fill>
    </dxf>
    <dxf>
      <font>
        <b/>
        <i val="0"/>
        <color rgb="FFFF0000"/>
      </font>
      <fill>
        <patternFill>
          <bgColor rgb="FFFFFFCC"/>
        </patternFill>
      </fill>
    </dxf>
    <dxf>
      <fill>
        <patternFill>
          <bgColor rgb="FFFFFFCC"/>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0" tint="-0.499984740745262"/>
        </patternFill>
      </fill>
    </dxf>
    <dxf>
      <fill>
        <patternFill>
          <bgColor theme="1" tint="0.499984740745262"/>
        </patternFill>
      </fill>
    </dxf>
    <dxf>
      <fill>
        <patternFill>
          <bgColor rgb="FFFFFFCC"/>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1" tint="0.499984740745262"/>
        </patternFill>
      </fill>
    </dxf>
    <dxf>
      <font>
        <b/>
        <i val="0"/>
        <color rgb="FFFF0000"/>
      </font>
      <fill>
        <patternFill>
          <bgColor rgb="FFFFFFCC"/>
        </patternFill>
      </fill>
    </dxf>
    <dxf>
      <fill>
        <patternFill>
          <bgColor rgb="FFFFFFCC"/>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0" tint="-0.499984740745262"/>
        </patternFill>
      </fill>
    </dxf>
    <dxf>
      <fill>
        <patternFill>
          <bgColor theme="1" tint="0.499984740745262"/>
        </patternFill>
      </fill>
    </dxf>
    <dxf>
      <fill>
        <patternFill>
          <bgColor rgb="FFFFFFCC"/>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1" tint="0.499984740745262"/>
        </patternFill>
      </fill>
    </dxf>
    <dxf>
      <font>
        <b/>
        <i val="0"/>
        <color rgb="FFFF0000"/>
      </font>
      <fill>
        <patternFill>
          <bgColor rgb="FFFFFFCC"/>
        </patternFill>
      </fill>
    </dxf>
    <dxf>
      <fill>
        <patternFill>
          <bgColor rgb="FFFFFFCC"/>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0" tint="-0.499984740745262"/>
        </patternFill>
      </fill>
    </dxf>
    <dxf>
      <fill>
        <patternFill>
          <bgColor theme="1" tint="0.499984740745262"/>
        </patternFill>
      </fill>
    </dxf>
    <dxf>
      <fill>
        <patternFill>
          <bgColor rgb="FFFFFFCC"/>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1" tint="0.499984740745262"/>
        </patternFill>
      </fill>
    </dxf>
  </dxfs>
  <tableStyles count="0" defaultTableStyle="TableStyleMedium2" defaultPivotStyle="PivotStyleLight16"/>
  <colors>
    <mruColors>
      <color rgb="FFFFFFCC"/>
      <color rgb="FFCDFFE6"/>
      <color rgb="FF99FFCC"/>
      <color rgb="FF66FFFF"/>
      <color rgb="FFFFFF09"/>
      <color rgb="FFFFCCCC"/>
      <color rgb="FFE9DEFE"/>
      <color rgb="FFCC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4</xdr:col>
      <xdr:colOff>106138</xdr:colOff>
      <xdr:row>79</xdr:row>
      <xdr:rowOff>244928</xdr:rowOff>
    </xdr:from>
    <xdr:to>
      <xdr:col>8</xdr:col>
      <xdr:colOff>875980</xdr:colOff>
      <xdr:row>89</xdr:row>
      <xdr:rowOff>258536</xdr:rowOff>
    </xdr:to>
    <xdr:sp macro="" textlink="">
      <xdr:nvSpPr>
        <xdr:cNvPr id="104" name="正方形/長方形 1">
          <a:extLst>
            <a:ext uri="{FF2B5EF4-FFF2-40B4-BE49-F238E27FC236}">
              <a16:creationId xmlns:a16="http://schemas.microsoft.com/office/drawing/2014/main" id="{DDACC627-CA38-43EF-A080-0BCEC215BE9B}"/>
            </a:ext>
          </a:extLst>
        </xdr:cNvPr>
        <xdr:cNvSpPr/>
      </xdr:nvSpPr>
      <xdr:spPr>
        <a:xfrm>
          <a:off x="8433709" y="24819428"/>
          <a:ext cx="5641200" cy="3143251"/>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a:solidFill>
                <a:schemeClr val="tx1"/>
              </a:solidFill>
            </a:rPr>
            <a:t>⑩ 従業員数について</a:t>
          </a:r>
        </a:p>
        <a:p>
          <a:pPr algn="l"/>
          <a:r>
            <a:rPr kumimoji="1" lang="ja-JP" altLang="en-US" sz="1100">
              <a:solidFill>
                <a:schemeClr val="tx1"/>
              </a:solidFill>
            </a:rPr>
            <a:t>◆本項目では、一人当たりの付加価値額算出のために、以下の手順で補助事業に係る従業員数を記入してください◆</a:t>
          </a:r>
        </a:p>
        <a:p>
          <a:pPr algn="l"/>
          <a:r>
            <a:rPr kumimoji="1" lang="ja-JP" altLang="en-US" sz="1100">
              <a:solidFill>
                <a:schemeClr val="tx1"/>
              </a:solidFill>
            </a:rPr>
            <a:t>（本シート上部の損益計算書部分に記入した従業員数と相違しても構いません。）</a:t>
          </a:r>
          <a:endParaRPr kumimoji="1" lang="en-US" altLang="ja-JP" sz="1100">
            <a:solidFill>
              <a:schemeClr val="tx1"/>
            </a:solidFill>
          </a:endParaRPr>
        </a:p>
        <a:p>
          <a:pPr algn="l"/>
          <a:endParaRPr kumimoji="1" lang="ja-JP" altLang="en-US" sz="1100">
            <a:solidFill>
              <a:schemeClr val="tx1"/>
            </a:solidFill>
          </a:endParaRPr>
        </a:p>
        <a:p>
          <a:pPr algn="l"/>
          <a:r>
            <a:rPr kumimoji="1" lang="ja-JP" altLang="en-US" sz="1100">
              <a:solidFill>
                <a:schemeClr val="tx1"/>
              </a:solidFill>
            </a:rPr>
            <a:t>・正社員に準じた労働形態である場合には、従業員数に含めてください。</a:t>
          </a:r>
        </a:p>
        <a:p>
          <a:pPr algn="l"/>
          <a:r>
            <a:rPr kumimoji="1" lang="ja-JP" altLang="en-US" sz="1100">
              <a:solidFill>
                <a:schemeClr val="tx1"/>
              </a:solidFill>
            </a:rPr>
            <a:t>　その場合、勤務時間により人数を調整してください。（</a:t>
          </a:r>
          <a:r>
            <a:rPr kumimoji="1" lang="en-US" altLang="ja-JP" sz="1100">
              <a:solidFill>
                <a:schemeClr val="tx1"/>
              </a:solidFill>
            </a:rPr>
            <a:t>4</a:t>
          </a:r>
          <a:r>
            <a:rPr kumimoji="1" lang="ja-JP" altLang="en-US" sz="1100">
              <a:solidFill>
                <a:schemeClr val="tx1"/>
              </a:solidFill>
            </a:rPr>
            <a:t>時間勤務パート</a:t>
          </a:r>
          <a:r>
            <a:rPr kumimoji="1" lang="en-US" altLang="ja-JP" sz="1100">
              <a:solidFill>
                <a:schemeClr val="tx1"/>
              </a:solidFill>
            </a:rPr>
            <a:t>2</a:t>
          </a:r>
          <a:r>
            <a:rPr kumimoji="1" lang="ja-JP" altLang="en-US" sz="1100">
              <a:solidFill>
                <a:schemeClr val="tx1"/>
              </a:solidFill>
            </a:rPr>
            <a:t>名→従業員数を</a:t>
          </a:r>
          <a:r>
            <a:rPr kumimoji="1" lang="en-US" altLang="ja-JP" sz="1100">
              <a:solidFill>
                <a:schemeClr val="tx1"/>
              </a:solidFill>
            </a:rPr>
            <a:t>1</a:t>
          </a:r>
          <a:r>
            <a:rPr kumimoji="1" lang="ja-JP" altLang="en-US" sz="1100">
              <a:solidFill>
                <a:schemeClr val="tx1"/>
              </a:solidFill>
            </a:rPr>
            <a:t>名分のように調整）</a:t>
          </a:r>
        </a:p>
        <a:p>
          <a:pPr algn="l"/>
          <a:r>
            <a:rPr kumimoji="1" lang="ja-JP" altLang="en-US" sz="1100">
              <a:solidFill>
                <a:schemeClr val="tx1"/>
              </a:solidFill>
            </a:rPr>
            <a:t>・派遣労働者や短時間労働者に係る経費を人件費に参入した場合は、従業員数に加える必要があります。（勤務時間によって調整してください。）</a:t>
          </a:r>
        </a:p>
        <a:p>
          <a:pPr algn="l"/>
          <a:r>
            <a:rPr kumimoji="1" lang="ja-JP" altLang="en-US" sz="1100">
              <a:solidFill>
                <a:schemeClr val="tx1"/>
              </a:solidFill>
            </a:rPr>
            <a:t>・常勤役員も従業員数に含みます。</a:t>
          </a:r>
        </a:p>
        <a:p>
          <a:pPr algn="l"/>
          <a:r>
            <a:rPr kumimoji="1" lang="ja-JP" altLang="en-US" sz="1100">
              <a:solidFill>
                <a:schemeClr val="tx1"/>
              </a:solidFill>
            </a:rPr>
            <a:t>・補助事業と他事業を兼任する方がいる場合や、従業員が</a:t>
          </a:r>
          <a:r>
            <a:rPr kumimoji="1" lang="en-US" altLang="ja-JP" sz="1100">
              <a:solidFill>
                <a:schemeClr val="tx1"/>
              </a:solidFill>
            </a:rPr>
            <a:t>1</a:t>
          </a:r>
          <a:r>
            <a:rPr kumimoji="1" lang="ja-JP" altLang="en-US" sz="1100">
              <a:solidFill>
                <a:schemeClr val="tx1"/>
              </a:solidFill>
            </a:rPr>
            <a:t>名の場合には、補助事業と他事業で按分して記入してください（</a:t>
          </a:r>
          <a:r>
            <a:rPr kumimoji="1" lang="en-US" altLang="ja-JP" sz="1100">
              <a:solidFill>
                <a:schemeClr val="tx1"/>
              </a:solidFill>
            </a:rPr>
            <a:t>0.6</a:t>
          </a:r>
          <a:r>
            <a:rPr kumimoji="1" lang="ja-JP" altLang="en-US" sz="1100">
              <a:solidFill>
                <a:schemeClr val="tx1"/>
              </a:solidFill>
            </a:rPr>
            <a:t>人／</a:t>
          </a:r>
          <a:r>
            <a:rPr kumimoji="1" lang="en-US" altLang="ja-JP" sz="1100">
              <a:solidFill>
                <a:schemeClr val="tx1"/>
              </a:solidFill>
            </a:rPr>
            <a:t>0.4</a:t>
          </a:r>
          <a:r>
            <a:rPr kumimoji="1" lang="ja-JP" altLang="en-US" sz="1100">
              <a:solidFill>
                <a:schemeClr val="tx1"/>
              </a:solidFill>
            </a:rPr>
            <a:t>人）等</a:t>
          </a:r>
        </a:p>
      </xdr:txBody>
    </xdr:sp>
    <xdr:clientData/>
  </xdr:twoCellAnchor>
  <xdr:twoCellAnchor>
    <xdr:from>
      <xdr:col>4</xdr:col>
      <xdr:colOff>104233</xdr:colOff>
      <xdr:row>75</xdr:row>
      <xdr:rowOff>295275</xdr:rowOff>
    </xdr:from>
    <xdr:to>
      <xdr:col>8</xdr:col>
      <xdr:colOff>875980</xdr:colOff>
      <xdr:row>79</xdr:row>
      <xdr:rowOff>173078</xdr:rowOff>
    </xdr:to>
    <xdr:sp macro="" textlink="">
      <xdr:nvSpPr>
        <xdr:cNvPr id="125" name="正方形/長方形 5">
          <a:extLst>
            <a:ext uri="{FF2B5EF4-FFF2-40B4-BE49-F238E27FC236}">
              <a16:creationId xmlns:a16="http://schemas.microsoft.com/office/drawing/2014/main" id="{A242B366-5993-4C84-9B42-9362052BC25A}"/>
            </a:ext>
          </a:extLst>
        </xdr:cNvPr>
        <xdr:cNvSpPr/>
      </xdr:nvSpPr>
      <xdr:spPr>
        <a:xfrm>
          <a:off x="8371933" y="24012525"/>
          <a:ext cx="5762847" cy="1135103"/>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a:solidFill>
                <a:schemeClr val="tx1"/>
              </a:solidFill>
            </a:rPr>
            <a:t>生産性向上の状況確認に関して</a:t>
          </a:r>
          <a:endParaRPr kumimoji="1" lang="en-US" altLang="ja-JP" sz="1200" b="1">
            <a:solidFill>
              <a:schemeClr val="tx1"/>
            </a:solidFill>
          </a:endParaRPr>
        </a:p>
        <a:p>
          <a:pPr algn="l"/>
          <a:r>
            <a:rPr kumimoji="1" lang="ja-JP" altLang="en-US" sz="1100" b="0">
              <a:solidFill>
                <a:schemeClr val="tx1"/>
              </a:solidFill>
            </a:rPr>
            <a:t>・比較対象の事業について：</a:t>
          </a:r>
          <a:r>
            <a:rPr kumimoji="1" lang="ja-JP" altLang="en-US" sz="1100" b="0" u="sng">
              <a:solidFill>
                <a:schemeClr val="tx1"/>
              </a:solidFill>
            </a:rPr>
            <a:t>対象会社（事業）分を対象</a:t>
          </a:r>
          <a:r>
            <a:rPr kumimoji="1" lang="ja-JP" altLang="en-US" sz="1100" b="0">
              <a:solidFill>
                <a:schemeClr val="tx1"/>
              </a:solidFill>
            </a:rPr>
            <a:t>として比較します。全社＝補助事業であれば、全社が対象となります。</a:t>
          </a:r>
          <a:endParaRPr kumimoji="1" lang="en-US" altLang="ja-JP" sz="1100" b="0">
            <a:solidFill>
              <a:schemeClr val="tx1"/>
            </a:solidFill>
          </a:endParaRPr>
        </a:p>
      </xdr:txBody>
    </xdr:sp>
    <xdr:clientData/>
  </xdr:twoCellAnchor>
  <xdr:twoCellAnchor>
    <xdr:from>
      <xdr:col>6</xdr:col>
      <xdr:colOff>113660</xdr:colOff>
      <xdr:row>120</xdr:row>
      <xdr:rowOff>277569</xdr:rowOff>
    </xdr:from>
    <xdr:to>
      <xdr:col>8</xdr:col>
      <xdr:colOff>936410</xdr:colOff>
      <xdr:row>129</xdr:row>
      <xdr:rowOff>230841</xdr:rowOff>
    </xdr:to>
    <xdr:sp macro="" textlink="">
      <xdr:nvSpPr>
        <xdr:cNvPr id="12" name="正方形/長方形 11">
          <a:extLst>
            <a:ext uri="{FF2B5EF4-FFF2-40B4-BE49-F238E27FC236}">
              <a16:creationId xmlns:a16="http://schemas.microsoft.com/office/drawing/2014/main" id="{2D956B52-C2A5-4E4F-AE22-FF2030DF42D1}"/>
            </a:ext>
          </a:extLst>
        </xdr:cNvPr>
        <xdr:cNvSpPr/>
      </xdr:nvSpPr>
      <xdr:spPr>
        <a:xfrm>
          <a:off x="10991210" y="37072644"/>
          <a:ext cx="3204000" cy="2925072"/>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a:solidFill>
                <a:schemeClr val="tx1"/>
              </a:solidFill>
            </a:rPr>
            <a:t>加点要件未達成時に係る規程</a:t>
          </a:r>
          <a:r>
            <a:rPr kumimoji="1" lang="en-US" altLang="ja-JP" sz="1100" b="1">
              <a:solidFill>
                <a:schemeClr val="tx1"/>
              </a:solidFill>
            </a:rPr>
            <a:t>(11</a:t>
          </a:r>
          <a:r>
            <a:rPr kumimoji="1" lang="ja-JP" altLang="en-US" sz="1100" b="1">
              <a:solidFill>
                <a:schemeClr val="tx1"/>
              </a:solidFill>
            </a:rPr>
            <a:t>次</a:t>
          </a:r>
          <a:r>
            <a:rPr kumimoji="1" lang="en-US" altLang="ja-JP" sz="1100" b="1">
              <a:solidFill>
                <a:schemeClr val="tx1"/>
              </a:solidFill>
            </a:rPr>
            <a:t>)</a:t>
          </a:r>
        </a:p>
        <a:p>
          <a:pPr algn="l"/>
          <a:r>
            <a:rPr kumimoji="1" lang="ja-JP" altLang="en-US" sz="1100" b="1">
              <a:solidFill>
                <a:schemeClr val="tx1"/>
              </a:solidFill>
            </a:rPr>
            <a:t>補助事業期間終了時までに、事業場内最低賃金が公募申請時点と比較し＋</a:t>
          </a:r>
          <a:r>
            <a:rPr kumimoji="1" lang="en-US" altLang="ja-JP" sz="1100" b="1">
              <a:solidFill>
                <a:schemeClr val="tx1"/>
              </a:solidFill>
            </a:rPr>
            <a:t>30</a:t>
          </a:r>
          <a:r>
            <a:rPr kumimoji="1" lang="ja-JP" altLang="en-US" sz="1100" b="1">
              <a:solidFill>
                <a:schemeClr val="tx1"/>
              </a:solidFill>
            </a:rPr>
            <a:t>円以上となる賃上げ （上記を達成していない事業者は、補助事業完了期日</a:t>
          </a:r>
          <a:r>
            <a:rPr kumimoji="1" lang="en-US" altLang="ja-JP" sz="1100" b="1">
              <a:solidFill>
                <a:schemeClr val="tx1"/>
              </a:solidFill>
            </a:rPr>
            <a:t>(2026</a:t>
          </a:r>
          <a:r>
            <a:rPr kumimoji="1" lang="ja-JP" altLang="en-US" sz="1100" b="1">
              <a:solidFill>
                <a:schemeClr val="tx1"/>
              </a:solidFill>
            </a:rPr>
            <a:t>年</a:t>
          </a:r>
          <a:r>
            <a:rPr kumimoji="1" lang="en-US" altLang="ja-JP" sz="1100" b="1">
              <a:solidFill>
                <a:schemeClr val="tx1"/>
              </a:solidFill>
            </a:rPr>
            <a:t>7</a:t>
          </a:r>
          <a:r>
            <a:rPr kumimoji="1" lang="ja-JP" altLang="en-US" sz="1100" b="1">
              <a:solidFill>
                <a:schemeClr val="tx1"/>
              </a:solidFill>
            </a:rPr>
            <a:t>月</a:t>
          </a:r>
          <a:r>
            <a:rPr kumimoji="1" lang="en-US" altLang="ja-JP" sz="1100" b="1">
              <a:solidFill>
                <a:schemeClr val="tx1"/>
              </a:solidFill>
            </a:rPr>
            <a:t>25</a:t>
          </a:r>
          <a:r>
            <a:rPr kumimoji="1" lang="ja-JP" altLang="en-US" sz="1100" b="1">
              <a:solidFill>
                <a:schemeClr val="tx1"/>
              </a:solidFill>
            </a:rPr>
            <a:t>日</a:t>
          </a:r>
          <a:r>
            <a:rPr kumimoji="1" lang="en-US" altLang="ja-JP" sz="1100" b="1">
              <a:solidFill>
                <a:schemeClr val="tx1"/>
              </a:solidFill>
            </a:rPr>
            <a:t>)</a:t>
          </a:r>
          <a:r>
            <a:rPr kumimoji="1" lang="ja-JP" altLang="en-US" sz="1100" b="1">
              <a:solidFill>
                <a:schemeClr val="tx1"/>
              </a:solidFill>
            </a:rPr>
            <a:t>までに、事業場内最低賃金＋</a:t>
          </a:r>
          <a:r>
            <a:rPr kumimoji="1" lang="en-US" altLang="ja-JP" sz="1100" b="1">
              <a:solidFill>
                <a:schemeClr val="tx1"/>
              </a:solidFill>
            </a:rPr>
            <a:t>30</a:t>
          </a:r>
          <a:r>
            <a:rPr kumimoji="1" lang="ja-JP" altLang="en-US" sz="1100" b="1">
              <a:solidFill>
                <a:schemeClr val="tx1"/>
              </a:solidFill>
            </a:rPr>
            <a:t>円以 上となる賃上げ） </a:t>
          </a:r>
          <a:endParaRPr kumimoji="1" lang="en-US" altLang="ja-JP" sz="1100" b="1">
            <a:solidFill>
              <a:schemeClr val="tx1"/>
            </a:solidFill>
          </a:endParaRPr>
        </a:p>
        <a:p>
          <a:pPr algn="l"/>
          <a:endParaRPr kumimoji="1" lang="en-US" altLang="ja-JP" sz="1100" b="1">
            <a:solidFill>
              <a:schemeClr val="tx1"/>
            </a:solidFill>
          </a:endParaRPr>
        </a:p>
        <a:p>
          <a:pPr algn="l"/>
          <a:r>
            <a:rPr kumimoji="1" lang="en-US" altLang="ja-JP" sz="1100" b="1">
              <a:solidFill>
                <a:schemeClr val="tx1"/>
              </a:solidFill>
            </a:rPr>
            <a:t>※</a:t>
          </a:r>
          <a:r>
            <a:rPr kumimoji="1" lang="ja-JP" altLang="en-US" sz="1100" b="1">
              <a:solidFill>
                <a:schemeClr val="tx1"/>
              </a:solidFill>
            </a:rPr>
            <a:t>公募申請時の最低賃金対象者が退職した場合は、公募申請時点で</a:t>
          </a:r>
          <a:r>
            <a:rPr kumimoji="1" lang="en-US" altLang="ja-JP" sz="1100" b="1">
              <a:solidFill>
                <a:schemeClr val="tx1"/>
              </a:solidFill>
            </a:rPr>
            <a:t>2</a:t>
          </a:r>
          <a:r>
            <a:rPr kumimoji="1" lang="ja-JP" altLang="en-US" sz="1100" b="1">
              <a:solidFill>
                <a:schemeClr val="tx1"/>
              </a:solidFill>
            </a:rPr>
            <a:t>番目に賃金が低かった方を、新たな比較対象者（最低賃金対象者）として選定し直してください。</a:t>
          </a:r>
        </a:p>
      </xdr:txBody>
    </xdr:sp>
    <xdr:clientData/>
  </xdr:twoCellAnchor>
  <xdr:twoCellAnchor>
    <xdr:from>
      <xdr:col>4</xdr:col>
      <xdr:colOff>81645</xdr:colOff>
      <xdr:row>50</xdr:row>
      <xdr:rowOff>285752</xdr:rowOff>
    </xdr:from>
    <xdr:to>
      <xdr:col>8</xdr:col>
      <xdr:colOff>851487</xdr:colOff>
      <xdr:row>55</xdr:row>
      <xdr:rowOff>107156</xdr:rowOff>
    </xdr:to>
    <xdr:sp macro="" textlink="">
      <xdr:nvSpPr>
        <xdr:cNvPr id="98" name="正方形/長方形 7">
          <a:extLst>
            <a:ext uri="{FF2B5EF4-FFF2-40B4-BE49-F238E27FC236}">
              <a16:creationId xmlns:a16="http://schemas.microsoft.com/office/drawing/2014/main" id="{B88AA103-EA95-4838-B788-467A0A7DBAE7}"/>
            </a:ext>
          </a:extLst>
        </xdr:cNvPr>
        <xdr:cNvSpPr/>
      </xdr:nvSpPr>
      <xdr:spPr>
        <a:xfrm>
          <a:off x="8409216" y="15784288"/>
          <a:ext cx="5641200" cy="1386225"/>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a:solidFill>
                <a:schemeClr val="tx1"/>
              </a:solidFill>
            </a:rPr>
            <a:t>給与総支給額について</a:t>
          </a:r>
        </a:p>
        <a:p>
          <a:pPr algn="l"/>
          <a:r>
            <a:rPr kumimoji="1" lang="ja-JP" altLang="en-US" sz="1100">
              <a:solidFill>
                <a:schemeClr val="tx1"/>
              </a:solidFill>
            </a:rPr>
            <a:t>◆</a:t>
          </a:r>
          <a:r>
            <a:rPr lang="ja-JP" altLang="en-US" sz="1100">
              <a:solidFill>
                <a:schemeClr val="tx1"/>
              </a:solidFill>
            </a:rPr>
            <a:t> </a:t>
          </a:r>
          <a:r>
            <a:rPr lang="ja-JP" altLang="en-US" sz="1100" b="0" i="0" u="none" strike="noStrike">
              <a:solidFill>
                <a:schemeClr val="tx1"/>
              </a:solidFill>
              <a:effectLst/>
              <a:latin typeface="+mn-lt"/>
              <a:ea typeface="+mn-ea"/>
              <a:cs typeface="+mn-cs"/>
            </a:rPr>
            <a:t>以下の項目を足し合わせた金額で計算します◆</a:t>
          </a:r>
          <a:endParaRPr lang="en-US" altLang="ja-JP" sz="1100" b="0" i="0" u="none" strike="noStrike">
            <a:solidFill>
              <a:schemeClr val="tx1"/>
            </a:solidFill>
            <a:effectLst/>
            <a:latin typeface="+mn-lt"/>
            <a:ea typeface="+mn-ea"/>
            <a:cs typeface="+mn-cs"/>
          </a:endParaRPr>
        </a:p>
        <a:p>
          <a:pPr algn="l"/>
          <a:r>
            <a:rPr lang="ja-JP" altLang="en-US" sz="1100" b="0" i="0" u="none" strike="noStrike">
              <a:solidFill>
                <a:schemeClr val="tx1"/>
              </a:solidFill>
              <a:effectLst/>
              <a:latin typeface="+mn-lt"/>
              <a:ea typeface="+mn-ea"/>
              <a:cs typeface="+mn-cs"/>
            </a:rPr>
            <a:t>・青色申告決算書の「</a:t>
          </a:r>
          <a:r>
            <a:rPr lang="ja-JP" altLang="en-US" sz="1100" b="0" i="0" u="none" strike="noStrike">
              <a:solidFill>
                <a:srgbClr val="0070C0"/>
              </a:solidFill>
              <a:effectLst/>
              <a:latin typeface="+mn-lt"/>
              <a:ea typeface="+mn-ea"/>
              <a:cs typeface="+mn-cs"/>
            </a:rPr>
            <a:t>⑳給料賃金</a:t>
          </a:r>
          <a:r>
            <a:rPr lang="ja-JP" altLang="en-US" sz="1100" b="0" i="0" u="none" strike="noStrike">
              <a:solidFill>
                <a:schemeClr val="tx1"/>
              </a:solidFill>
              <a:effectLst/>
              <a:latin typeface="+mn-lt"/>
              <a:ea typeface="+mn-ea"/>
              <a:cs typeface="+mn-cs"/>
            </a:rPr>
            <a:t>」</a:t>
          </a:r>
          <a:endParaRPr lang="en-US" altLang="ja-JP" sz="1100" b="0" i="0" u="none" strike="noStrike">
            <a:solidFill>
              <a:schemeClr val="tx1"/>
            </a:solidFill>
            <a:effectLst/>
            <a:latin typeface="+mn-lt"/>
            <a:ea typeface="+mn-ea"/>
            <a:cs typeface="+mn-cs"/>
          </a:endParaRPr>
        </a:p>
        <a:p>
          <a:pPr algn="l"/>
          <a:r>
            <a:rPr lang="ja-JP" altLang="en-US" sz="1100" b="0" i="0" u="none" strike="noStrike">
              <a:solidFill>
                <a:schemeClr val="tx1"/>
              </a:solidFill>
              <a:effectLst/>
              <a:latin typeface="+mn-lt"/>
              <a:ea typeface="+mn-ea"/>
              <a:cs typeface="+mn-cs"/>
            </a:rPr>
            <a:t>・青色申告決算書の「</a:t>
          </a:r>
          <a:r>
            <a:rPr lang="ja-JP" altLang="en-US" sz="1100" b="0" i="0" u="none" strike="noStrike">
              <a:solidFill>
                <a:srgbClr val="0070C0"/>
              </a:solidFill>
              <a:effectLst/>
              <a:latin typeface="+mn-lt"/>
              <a:ea typeface="+mn-ea"/>
              <a:cs typeface="+mn-cs"/>
            </a:rPr>
            <a:t>㊳専従者給与</a:t>
          </a:r>
          <a:r>
            <a:rPr lang="ja-JP" altLang="en-US" sz="1100" b="0" i="0" u="none" strike="noStrike">
              <a:solidFill>
                <a:schemeClr val="tx1"/>
              </a:solidFill>
              <a:effectLst/>
              <a:latin typeface="+mn-lt"/>
              <a:ea typeface="+mn-ea"/>
              <a:cs typeface="+mn-cs"/>
            </a:rPr>
            <a:t>」</a:t>
          </a:r>
          <a:r>
            <a:rPr lang="ja-JP" altLang="en-US" sz="1100">
              <a:solidFill>
                <a:schemeClr val="tx1"/>
              </a:solidFill>
            </a:rPr>
            <a:t> </a:t>
          </a:r>
          <a:endParaRPr lang="en-US" altLang="ja-JP" sz="1100">
            <a:solidFill>
              <a:schemeClr val="tx1"/>
            </a:solidFill>
          </a:endParaRPr>
        </a:p>
        <a:p>
          <a:pPr algn="l"/>
          <a:r>
            <a:rPr lang="ja-JP" altLang="en-US" sz="1100" b="0" i="0" u="none" strike="noStrike">
              <a:solidFill>
                <a:schemeClr val="tx1"/>
              </a:solidFill>
              <a:effectLst/>
              <a:latin typeface="+mn-lt"/>
              <a:ea typeface="+mn-ea"/>
              <a:cs typeface="+mn-cs"/>
            </a:rPr>
            <a:t>・青色申告決算書の「</a:t>
          </a:r>
          <a:r>
            <a:rPr lang="ja-JP" altLang="en-US" sz="1100" b="0" i="0" u="none" strike="noStrike">
              <a:solidFill>
                <a:srgbClr val="0070C0"/>
              </a:solidFill>
              <a:effectLst/>
              <a:latin typeface="+mn-lt"/>
              <a:ea typeface="+mn-ea"/>
              <a:cs typeface="+mn-cs"/>
            </a:rPr>
            <a:t>㊸青色申告特別控除前の所得金額</a:t>
          </a:r>
          <a:r>
            <a:rPr lang="ja-JP" altLang="en-US" sz="1100" b="0" i="0" u="none" strike="noStrike">
              <a:solidFill>
                <a:schemeClr val="tx1"/>
              </a:solidFill>
              <a:effectLst/>
              <a:latin typeface="+mn-lt"/>
              <a:ea typeface="+mn-ea"/>
              <a:cs typeface="+mn-cs"/>
            </a:rPr>
            <a:t>」</a:t>
          </a:r>
          <a:r>
            <a:rPr lang="ja-JP" altLang="en-US" sz="1100">
              <a:solidFill>
                <a:schemeClr val="tx1"/>
              </a:solidFill>
            </a:rPr>
            <a:t> </a:t>
          </a:r>
          <a:endParaRPr kumimoji="1" lang="ja-JP" altLang="en-US" sz="1100">
            <a:solidFill>
              <a:schemeClr val="tx1"/>
            </a:solidFill>
          </a:endParaRPr>
        </a:p>
      </xdr:txBody>
    </xdr:sp>
    <xdr:clientData/>
  </xdr:twoCellAnchor>
  <xdr:twoCellAnchor>
    <xdr:from>
      <xdr:col>4</xdr:col>
      <xdr:colOff>81644</xdr:colOff>
      <xdr:row>57</xdr:row>
      <xdr:rowOff>297659</xdr:rowOff>
    </xdr:from>
    <xdr:to>
      <xdr:col>8</xdr:col>
      <xdr:colOff>851486</xdr:colOff>
      <xdr:row>63</xdr:row>
      <xdr:rowOff>0</xdr:rowOff>
    </xdr:to>
    <xdr:sp macro="" textlink="">
      <xdr:nvSpPr>
        <xdr:cNvPr id="99" name="正方形/長方形 9">
          <a:extLst>
            <a:ext uri="{FF2B5EF4-FFF2-40B4-BE49-F238E27FC236}">
              <a16:creationId xmlns:a16="http://schemas.microsoft.com/office/drawing/2014/main" id="{E2959C6A-D209-4D3E-B491-30F350AC3B31}"/>
            </a:ext>
          </a:extLst>
        </xdr:cNvPr>
        <xdr:cNvSpPr/>
      </xdr:nvSpPr>
      <xdr:spPr>
        <a:xfrm>
          <a:off x="8409215" y="17986945"/>
          <a:ext cx="5641200" cy="1580126"/>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a:solidFill>
                <a:schemeClr val="tx1"/>
              </a:solidFill>
            </a:rPr>
            <a:t>人件費について</a:t>
          </a:r>
        </a:p>
        <a:p>
          <a:pPr algn="l"/>
          <a:r>
            <a:rPr kumimoji="1" lang="ja-JP" altLang="en-US" sz="1100">
              <a:solidFill>
                <a:schemeClr val="tx1"/>
              </a:solidFill>
            </a:rPr>
            <a:t>◆</a:t>
          </a:r>
          <a:r>
            <a:rPr lang="ja-JP" altLang="en-US" sz="1100">
              <a:solidFill>
                <a:schemeClr val="tx1"/>
              </a:solidFill>
            </a:rPr>
            <a:t> </a:t>
          </a:r>
          <a:r>
            <a:rPr lang="ja-JP" altLang="en-US" sz="1100" b="0" i="0" u="none" strike="noStrike">
              <a:solidFill>
                <a:schemeClr val="tx1"/>
              </a:solidFill>
              <a:effectLst/>
              <a:latin typeface="+mn-lt"/>
              <a:ea typeface="+mn-ea"/>
              <a:cs typeface="+mn-cs"/>
            </a:rPr>
            <a:t>以下の項目を足し合わせた金額で計算します◆</a:t>
          </a:r>
          <a:endParaRPr lang="en-US" altLang="ja-JP" sz="1100" b="0" i="0" u="none" strike="noStrike">
            <a:solidFill>
              <a:schemeClr val="tx1"/>
            </a:solidFill>
            <a:effectLst/>
            <a:latin typeface="+mn-lt"/>
            <a:ea typeface="+mn-ea"/>
            <a:cs typeface="+mn-cs"/>
          </a:endParaRPr>
        </a:p>
        <a:p>
          <a:pPr algn="l"/>
          <a:r>
            <a:rPr lang="ja-JP" altLang="en-US" sz="1100" b="0" i="0" u="none" strike="noStrike">
              <a:solidFill>
                <a:schemeClr val="tx1"/>
              </a:solidFill>
              <a:effectLst/>
              <a:latin typeface="+mn-lt"/>
              <a:ea typeface="+mn-ea"/>
              <a:cs typeface="+mn-cs"/>
            </a:rPr>
            <a:t>・青色申告決算書の「</a:t>
          </a:r>
          <a:r>
            <a:rPr lang="ja-JP" altLang="en-US" sz="1100" b="0" i="0" u="none" strike="noStrike">
              <a:solidFill>
                <a:srgbClr val="0070C0"/>
              </a:solidFill>
              <a:effectLst/>
              <a:latin typeface="+mn-lt"/>
              <a:ea typeface="+mn-ea"/>
              <a:cs typeface="+mn-cs"/>
            </a:rPr>
            <a:t>⑲福利厚生費</a:t>
          </a:r>
          <a:r>
            <a:rPr lang="ja-JP" altLang="en-US" sz="1100" b="0" i="0" u="none" strike="noStrike">
              <a:solidFill>
                <a:schemeClr val="tx1"/>
              </a:solidFill>
              <a:effectLst/>
              <a:latin typeface="+mn-lt"/>
              <a:ea typeface="+mn-ea"/>
              <a:cs typeface="+mn-cs"/>
            </a:rPr>
            <a:t>」</a:t>
          </a:r>
          <a:endParaRPr lang="en-US" altLang="ja-JP" sz="1100" b="0" i="0" u="none" strike="noStrike">
            <a:solidFill>
              <a:schemeClr val="tx1"/>
            </a:solidFill>
            <a:effectLst/>
            <a:latin typeface="+mn-lt"/>
            <a:ea typeface="+mn-ea"/>
            <a:cs typeface="+mn-cs"/>
          </a:endParaRPr>
        </a:p>
        <a:p>
          <a:pPr algn="l"/>
          <a:r>
            <a:rPr lang="ja-JP" altLang="en-US" sz="1100" b="0" i="0" u="none" strike="noStrike">
              <a:solidFill>
                <a:schemeClr val="tx1"/>
              </a:solidFill>
              <a:effectLst/>
              <a:latin typeface="+mn-lt"/>
              <a:ea typeface="+mn-ea"/>
              <a:cs typeface="+mn-cs"/>
            </a:rPr>
            <a:t>・青色申告決算書の「</a:t>
          </a:r>
          <a:r>
            <a:rPr lang="ja-JP" altLang="en-US" sz="1100" b="0" i="0" u="none" strike="noStrike">
              <a:solidFill>
                <a:srgbClr val="0070C0"/>
              </a:solidFill>
              <a:effectLst/>
              <a:latin typeface="+mn-lt"/>
              <a:ea typeface="+mn-ea"/>
              <a:cs typeface="+mn-cs"/>
            </a:rPr>
            <a:t>⑳給料賃金</a:t>
          </a:r>
          <a:r>
            <a:rPr lang="ja-JP" altLang="en-US" sz="1100" b="0" i="0" u="none" strike="noStrike">
              <a:solidFill>
                <a:schemeClr val="tx1"/>
              </a:solidFill>
              <a:effectLst/>
              <a:latin typeface="+mn-lt"/>
              <a:ea typeface="+mn-ea"/>
              <a:cs typeface="+mn-cs"/>
            </a:rPr>
            <a:t>」</a:t>
          </a:r>
          <a:r>
            <a:rPr lang="ja-JP" altLang="en-US" sz="1100">
              <a:solidFill>
                <a:schemeClr val="tx1"/>
              </a:solidFill>
            </a:rPr>
            <a:t> </a:t>
          </a:r>
          <a:endParaRPr lang="en-US" altLang="ja-JP" sz="1100">
            <a:solidFill>
              <a:schemeClr val="tx1"/>
            </a:solidFill>
          </a:endParaRPr>
        </a:p>
        <a:p>
          <a:pPr algn="l"/>
          <a:r>
            <a:rPr lang="ja-JP" altLang="en-US" sz="1100" b="0" i="0" u="none" strike="noStrike">
              <a:solidFill>
                <a:schemeClr val="tx1"/>
              </a:solidFill>
              <a:effectLst/>
              <a:latin typeface="+mn-lt"/>
              <a:ea typeface="+mn-ea"/>
              <a:cs typeface="+mn-cs"/>
            </a:rPr>
            <a:t>・青色申告決算書の「</a:t>
          </a:r>
          <a:r>
            <a:rPr lang="ja-JP" altLang="en-US" sz="1100" b="0" i="0" u="none" strike="noStrike">
              <a:solidFill>
                <a:srgbClr val="0070C0"/>
              </a:solidFill>
              <a:effectLst/>
              <a:latin typeface="+mn-lt"/>
              <a:ea typeface="+mn-ea"/>
              <a:cs typeface="+mn-cs"/>
            </a:rPr>
            <a:t>㊳専従者給与</a:t>
          </a:r>
          <a:r>
            <a:rPr lang="ja-JP" altLang="en-US" sz="1100" b="0" i="0" u="none" strike="noStrike">
              <a:solidFill>
                <a:schemeClr val="tx1"/>
              </a:solidFill>
              <a:effectLst/>
              <a:latin typeface="+mn-lt"/>
              <a:ea typeface="+mn-ea"/>
              <a:cs typeface="+mn-cs"/>
            </a:rPr>
            <a:t>」</a:t>
          </a:r>
          <a:endParaRPr lang="en-US" altLang="ja-JP" sz="1100" b="0" i="0" u="none" strike="noStrike">
            <a:solidFill>
              <a:schemeClr val="tx1"/>
            </a:solidFill>
            <a:effectLst/>
            <a:latin typeface="+mn-lt"/>
            <a:ea typeface="+mn-ea"/>
            <a:cs typeface="+mn-cs"/>
          </a:endParaRPr>
        </a:p>
        <a:p>
          <a:pPr algn="l"/>
          <a:r>
            <a:rPr lang="ja-JP" altLang="en-US" sz="1100" b="0" i="0" u="none" strike="noStrike">
              <a:solidFill>
                <a:schemeClr val="tx1"/>
              </a:solidFill>
              <a:effectLst/>
              <a:latin typeface="+mn-lt"/>
              <a:ea typeface="+mn-ea"/>
              <a:cs typeface="+mn-cs"/>
            </a:rPr>
            <a:t>・法定福利費</a:t>
          </a:r>
          <a:r>
            <a:rPr lang="ja-JP" altLang="en-US" sz="1100">
              <a:solidFill>
                <a:schemeClr val="tx1"/>
              </a:solidFill>
            </a:rPr>
            <a:t> </a:t>
          </a:r>
          <a:endParaRPr kumimoji="1" lang="ja-JP" altLang="en-US" sz="1100">
            <a:solidFill>
              <a:schemeClr val="tx1"/>
            </a:solidFill>
          </a:endParaRPr>
        </a:p>
      </xdr:txBody>
    </xdr:sp>
    <xdr:clientData/>
  </xdr:twoCellAnchor>
  <xdr:twoCellAnchor>
    <xdr:from>
      <xdr:col>4</xdr:col>
      <xdr:colOff>106138</xdr:colOff>
      <xdr:row>66</xdr:row>
      <xdr:rowOff>0</xdr:rowOff>
    </xdr:from>
    <xdr:to>
      <xdr:col>8</xdr:col>
      <xdr:colOff>875980</xdr:colOff>
      <xdr:row>72</xdr:row>
      <xdr:rowOff>263979</xdr:rowOff>
    </xdr:to>
    <xdr:sp macro="" textlink="">
      <xdr:nvSpPr>
        <xdr:cNvPr id="100" name="正方形/長方形 10">
          <a:extLst>
            <a:ext uri="{FF2B5EF4-FFF2-40B4-BE49-F238E27FC236}">
              <a16:creationId xmlns:a16="http://schemas.microsoft.com/office/drawing/2014/main" id="{101C32FF-ACCB-4681-A516-FEEB63FEA073}"/>
            </a:ext>
          </a:extLst>
        </xdr:cNvPr>
        <xdr:cNvSpPr/>
      </xdr:nvSpPr>
      <xdr:spPr>
        <a:xfrm>
          <a:off x="8433709" y="20505964"/>
          <a:ext cx="5641200" cy="2141765"/>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a:solidFill>
                <a:schemeClr val="tx1"/>
              </a:solidFill>
            </a:rPr>
            <a:t>減価償却費について</a:t>
          </a:r>
        </a:p>
        <a:p>
          <a:pPr algn="l"/>
          <a:r>
            <a:rPr kumimoji="1" lang="ja-JP" altLang="en-US" sz="1100">
              <a:solidFill>
                <a:schemeClr val="tx1"/>
              </a:solidFill>
            </a:rPr>
            <a:t>◆以下の項目を全て含んだ総額を記載してください。該当がない場合は</a:t>
          </a:r>
          <a:r>
            <a:rPr kumimoji="1" lang="en-US" altLang="ja-JP" sz="1100">
              <a:solidFill>
                <a:schemeClr val="tx1"/>
              </a:solidFill>
            </a:rPr>
            <a:t>0</a:t>
          </a:r>
          <a:r>
            <a:rPr kumimoji="1" lang="ja-JP" altLang="en-US" sz="1100">
              <a:solidFill>
                <a:schemeClr val="tx1"/>
              </a:solidFill>
            </a:rPr>
            <a:t>を記入してください◆</a:t>
          </a:r>
        </a:p>
        <a:p>
          <a:pPr algn="l"/>
          <a:r>
            <a:rPr kumimoji="1" lang="ja-JP" altLang="en-US" sz="1100">
              <a:solidFill>
                <a:schemeClr val="tx1"/>
              </a:solidFill>
            </a:rPr>
            <a:t>・青色申告決算書の「</a:t>
          </a:r>
          <a:r>
            <a:rPr kumimoji="1" lang="ja-JP" altLang="en-US" sz="1100">
              <a:solidFill>
                <a:srgbClr val="0070C0"/>
              </a:solidFill>
            </a:rPr>
            <a:t>⑱減価償却費</a:t>
          </a:r>
          <a:r>
            <a:rPr kumimoji="1" lang="ja-JP" altLang="en-US" sz="1100">
              <a:solidFill>
                <a:schemeClr val="tx1"/>
              </a:solidFill>
            </a:rPr>
            <a:t>」</a:t>
          </a:r>
        </a:p>
        <a:p>
          <a:pPr algn="l"/>
          <a:r>
            <a:rPr kumimoji="1" lang="ja-JP" altLang="en-US" sz="1100">
              <a:solidFill>
                <a:schemeClr val="tx1"/>
              </a:solidFill>
            </a:rPr>
            <a:t>・リース料</a:t>
          </a:r>
          <a:endParaRPr kumimoji="1" lang="en-US" altLang="ja-JP" sz="1100">
            <a:solidFill>
              <a:schemeClr val="tx1"/>
            </a:solidFill>
          </a:endParaRPr>
        </a:p>
        <a:p>
          <a:pPr algn="l"/>
          <a:r>
            <a:rPr kumimoji="1" lang="ja-JP" altLang="en-US" sz="1100">
              <a:solidFill>
                <a:schemeClr val="tx1"/>
              </a:solidFill>
            </a:rPr>
            <a:t>・繰延資産償却</a:t>
          </a:r>
        </a:p>
        <a:p>
          <a:pPr algn="l"/>
          <a:r>
            <a:rPr kumimoji="1" lang="en-US" altLang="ja-JP" sz="1100">
              <a:solidFill>
                <a:schemeClr val="tx1"/>
              </a:solidFill>
            </a:rPr>
            <a:t>※</a:t>
          </a:r>
          <a:r>
            <a:rPr kumimoji="1" lang="ja-JP" altLang="en-US" sz="1100">
              <a:solidFill>
                <a:schemeClr val="tx1"/>
              </a:solidFill>
            </a:rPr>
            <a:t>リース料には、地代・家賃以外の賃借料を含めてください。</a:t>
          </a:r>
        </a:p>
        <a:p>
          <a:pPr algn="l"/>
          <a:r>
            <a:rPr kumimoji="1" lang="ja-JP" altLang="en-US" sz="1100">
              <a:solidFill>
                <a:schemeClr val="tx1"/>
              </a:solidFill>
            </a:rPr>
            <a:t>（賃借料から地代・家賃を除けない場合は含みません。）</a:t>
          </a:r>
        </a:p>
      </xdr:txBody>
    </xdr:sp>
    <xdr:clientData/>
  </xdr:twoCellAnchor>
  <xdr:twoCellAnchor>
    <xdr:from>
      <xdr:col>5</xdr:col>
      <xdr:colOff>779685</xdr:colOff>
      <xdr:row>0</xdr:row>
      <xdr:rowOff>58431</xdr:rowOff>
    </xdr:from>
    <xdr:to>
      <xdr:col>5</xdr:col>
      <xdr:colOff>1859685</xdr:colOff>
      <xdr:row>1</xdr:row>
      <xdr:rowOff>13608</xdr:rowOff>
    </xdr:to>
    <xdr:sp macro="" textlink="">
      <xdr:nvSpPr>
        <xdr:cNvPr id="3" name="正方形/長方形 2">
          <a:extLst>
            <a:ext uri="{FF2B5EF4-FFF2-40B4-BE49-F238E27FC236}">
              <a16:creationId xmlns:a16="http://schemas.microsoft.com/office/drawing/2014/main" id="{8F491360-9703-472F-912D-C03DD5E99C77}"/>
            </a:ext>
          </a:extLst>
        </xdr:cNvPr>
        <xdr:cNvSpPr/>
      </xdr:nvSpPr>
      <xdr:spPr>
        <a:xfrm>
          <a:off x="9247410" y="58431"/>
          <a:ext cx="1080000" cy="269502"/>
        </a:xfrm>
        <a:prstGeom prst="rect">
          <a:avLst/>
        </a:prstGeom>
        <a:solidFill>
          <a:srgbClr val="99FFCC"/>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b="1" kern="1200">
              <a:solidFill>
                <a:sysClr val="windowText" lastClr="000000"/>
              </a:solidFill>
            </a:rPr>
            <a:t>1</a:t>
          </a:r>
          <a:r>
            <a:rPr kumimoji="1" lang="ja-JP" altLang="en-US" sz="1400" b="1" kern="1200">
              <a:solidFill>
                <a:sysClr val="windowText" lastClr="000000"/>
              </a:solidFill>
            </a:rPr>
            <a:t>回目用</a:t>
          </a:r>
        </a:p>
      </xdr:txBody>
    </xdr:sp>
    <xdr:clientData/>
  </xdr:twoCellAnchor>
  <xdr:twoCellAnchor>
    <xdr:from>
      <xdr:col>3</xdr:col>
      <xdr:colOff>1468088</xdr:colOff>
      <xdr:row>4</xdr:row>
      <xdr:rowOff>0</xdr:rowOff>
    </xdr:from>
    <xdr:to>
      <xdr:col>3</xdr:col>
      <xdr:colOff>2080088</xdr:colOff>
      <xdr:row>4</xdr:row>
      <xdr:rowOff>252000</xdr:rowOff>
    </xdr:to>
    <xdr:sp macro="" textlink="">
      <xdr:nvSpPr>
        <xdr:cNvPr id="4" name="正方形/長方形 172">
          <a:extLst>
            <a:ext uri="{FF2B5EF4-FFF2-40B4-BE49-F238E27FC236}">
              <a16:creationId xmlns:a16="http://schemas.microsoft.com/office/drawing/2014/main" id="{2D9A7DF6-B826-475E-8329-370BCA846969}"/>
            </a:ext>
          </a:extLst>
        </xdr:cNvPr>
        <xdr:cNvSpPr/>
      </xdr:nvSpPr>
      <xdr:spPr>
        <a:xfrm>
          <a:off x="7173563" y="1257300"/>
          <a:ext cx="612000" cy="252000"/>
        </a:xfrm>
        <a:prstGeom prst="rect">
          <a:avLst/>
        </a:prstGeom>
        <a:solidFill>
          <a:srgbClr val="FFFFCC"/>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clientData/>
  </xdr:twoCellAnchor>
  <xdr:twoCellAnchor>
    <xdr:from>
      <xdr:col>5</xdr:col>
      <xdr:colOff>1109386</xdr:colOff>
      <xdr:row>4</xdr:row>
      <xdr:rowOff>0</xdr:rowOff>
    </xdr:from>
    <xdr:to>
      <xdr:col>5</xdr:col>
      <xdr:colOff>1721386</xdr:colOff>
      <xdr:row>4</xdr:row>
      <xdr:rowOff>252000</xdr:rowOff>
    </xdr:to>
    <xdr:sp macro="" textlink="">
      <xdr:nvSpPr>
        <xdr:cNvPr id="5" name="正方形/長方形 4">
          <a:extLst>
            <a:ext uri="{FF2B5EF4-FFF2-40B4-BE49-F238E27FC236}">
              <a16:creationId xmlns:a16="http://schemas.microsoft.com/office/drawing/2014/main" id="{FA00FD9B-538E-4ECA-B205-B522E1ACC914}"/>
            </a:ext>
          </a:extLst>
        </xdr:cNvPr>
        <xdr:cNvSpPr/>
      </xdr:nvSpPr>
      <xdr:spPr>
        <a:xfrm>
          <a:off x="10034311" y="1257300"/>
          <a:ext cx="612000" cy="252000"/>
        </a:xfrm>
        <a:prstGeom prst="rect">
          <a:avLst/>
        </a:prstGeom>
        <a:solidFill>
          <a:schemeClr val="accent5">
            <a:lumMod val="20000"/>
            <a:lumOff val="80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clientData/>
  </xdr:twoCellAnchor>
  <xdr:twoCellAnchor>
    <xdr:from>
      <xdr:col>2</xdr:col>
      <xdr:colOff>2353233</xdr:colOff>
      <xdr:row>4</xdr:row>
      <xdr:rowOff>0</xdr:rowOff>
    </xdr:from>
    <xdr:to>
      <xdr:col>3</xdr:col>
      <xdr:colOff>1428750</xdr:colOff>
      <xdr:row>4</xdr:row>
      <xdr:rowOff>252000</xdr:rowOff>
    </xdr:to>
    <xdr:sp macro="" textlink="">
      <xdr:nvSpPr>
        <xdr:cNvPr id="7" name="正方形/長方形 172">
          <a:extLst>
            <a:ext uri="{FF2B5EF4-FFF2-40B4-BE49-F238E27FC236}">
              <a16:creationId xmlns:a16="http://schemas.microsoft.com/office/drawing/2014/main" id="{5F187163-EBB4-49DE-B247-BAB1E9835D0D}"/>
            </a:ext>
          </a:extLst>
        </xdr:cNvPr>
        <xdr:cNvSpPr/>
      </xdr:nvSpPr>
      <xdr:spPr>
        <a:xfrm>
          <a:off x="5496483" y="1257300"/>
          <a:ext cx="1637742" cy="25200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kern="1200">
              <a:solidFill>
                <a:schemeClr val="tx1"/>
              </a:solidFill>
            </a:rPr>
            <a:t>薄黄色セル（必須）⇒</a:t>
          </a:r>
        </a:p>
      </xdr:txBody>
    </xdr:sp>
    <xdr:clientData/>
  </xdr:twoCellAnchor>
  <xdr:twoCellAnchor>
    <xdr:from>
      <xdr:col>3</xdr:col>
      <xdr:colOff>2255863</xdr:colOff>
      <xdr:row>4</xdr:row>
      <xdr:rowOff>0</xdr:rowOff>
    </xdr:from>
    <xdr:to>
      <xdr:col>5</xdr:col>
      <xdr:colOff>1133943</xdr:colOff>
      <xdr:row>4</xdr:row>
      <xdr:rowOff>252000</xdr:rowOff>
    </xdr:to>
    <xdr:sp macro="" textlink="">
      <xdr:nvSpPr>
        <xdr:cNvPr id="14" name="正方形/長方形 172">
          <a:extLst>
            <a:ext uri="{FF2B5EF4-FFF2-40B4-BE49-F238E27FC236}">
              <a16:creationId xmlns:a16="http://schemas.microsoft.com/office/drawing/2014/main" id="{F27F869A-F82B-40F2-B3E5-A7360AA9581E}"/>
            </a:ext>
          </a:extLst>
        </xdr:cNvPr>
        <xdr:cNvSpPr/>
      </xdr:nvSpPr>
      <xdr:spPr>
        <a:xfrm>
          <a:off x="7961338" y="1257300"/>
          <a:ext cx="2097530" cy="25200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kern="1200">
              <a:solidFill>
                <a:schemeClr val="tx1"/>
              </a:solidFill>
            </a:rPr>
            <a:t>薄青色セル（自動反映）⇒</a:t>
          </a:r>
        </a:p>
      </xdr:txBody>
    </xdr:sp>
    <xdr:clientData/>
  </xdr:twoCellAnchor>
  <xdr:twoCellAnchor>
    <xdr:from>
      <xdr:col>4</xdr:col>
      <xdr:colOff>192276</xdr:colOff>
      <xdr:row>102</xdr:row>
      <xdr:rowOff>304800</xdr:rowOff>
    </xdr:from>
    <xdr:to>
      <xdr:col>8</xdr:col>
      <xdr:colOff>964023</xdr:colOff>
      <xdr:row>116</xdr:row>
      <xdr:rowOff>177391</xdr:rowOff>
    </xdr:to>
    <xdr:sp macro="" textlink="">
      <xdr:nvSpPr>
        <xdr:cNvPr id="103" name="正方形/長方形 20">
          <a:extLst>
            <a:ext uri="{FF2B5EF4-FFF2-40B4-BE49-F238E27FC236}">
              <a16:creationId xmlns:a16="http://schemas.microsoft.com/office/drawing/2014/main" id="{47E2D82D-EE87-4D8B-8A70-436F5ED4835C}"/>
            </a:ext>
          </a:extLst>
        </xdr:cNvPr>
        <xdr:cNvSpPr/>
      </xdr:nvSpPr>
      <xdr:spPr>
        <a:xfrm>
          <a:off x="8459976" y="32165925"/>
          <a:ext cx="5762847" cy="4235041"/>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a:solidFill>
                <a:schemeClr val="tx1"/>
              </a:solidFill>
            </a:rPr>
            <a:t>採用したバリュエーションの手法（該当する項目全てに〇</a:t>
          </a:r>
          <a:r>
            <a:rPr kumimoji="1" lang="en-US" altLang="ja-JP" sz="1200" b="1">
              <a:solidFill>
                <a:schemeClr val="tx1"/>
              </a:solidFill>
            </a:rPr>
            <a:t>,×</a:t>
          </a:r>
          <a:r>
            <a:rPr kumimoji="1" lang="ja-JP" altLang="en-US" sz="1200" b="1">
              <a:solidFill>
                <a:schemeClr val="tx1"/>
              </a:solidFill>
            </a:rPr>
            <a:t>を入力）について</a:t>
          </a:r>
        </a:p>
        <a:p>
          <a:pPr algn="l"/>
          <a:r>
            <a:rPr kumimoji="1" lang="ja-JP" altLang="en-US" sz="1100" b="1">
              <a:solidFill>
                <a:schemeClr val="tx1"/>
              </a:solidFill>
            </a:rPr>
            <a:t>①</a:t>
          </a:r>
          <a:r>
            <a:rPr kumimoji="1" lang="en-US" altLang="ja-JP" sz="1100" b="1">
              <a:solidFill>
                <a:schemeClr val="tx1"/>
              </a:solidFill>
            </a:rPr>
            <a:t>DCF</a:t>
          </a:r>
          <a:r>
            <a:rPr kumimoji="1" lang="ja-JP" altLang="en-US" sz="1100" b="1">
              <a:solidFill>
                <a:schemeClr val="tx1"/>
              </a:solidFill>
            </a:rPr>
            <a:t>法</a:t>
          </a:r>
        </a:p>
        <a:p>
          <a:pPr algn="l"/>
          <a:r>
            <a:rPr kumimoji="1" lang="ja-JP" altLang="en-US" sz="1100" b="0">
              <a:solidFill>
                <a:schemeClr val="tx1"/>
              </a:solidFill>
            </a:rPr>
            <a:t>将来フリーキャッシュフローを現在価値に割引いて企業価値を算出する方法</a:t>
          </a:r>
        </a:p>
        <a:p>
          <a:pPr algn="l"/>
          <a:r>
            <a:rPr kumimoji="1" lang="en-US" altLang="ja-JP" sz="1100" b="0">
              <a:solidFill>
                <a:schemeClr val="tx1"/>
              </a:solidFill>
            </a:rPr>
            <a:t>※</a:t>
          </a:r>
          <a:r>
            <a:rPr kumimoji="1" lang="ja-JP" altLang="en-US" sz="1100" b="0">
              <a:solidFill>
                <a:schemeClr val="tx1"/>
              </a:solidFill>
            </a:rPr>
            <a:t>株式譲渡の場合は上記にネットキャッシュ、ネットデットを加減算して調整</a:t>
          </a:r>
        </a:p>
        <a:p>
          <a:pPr algn="l"/>
          <a:r>
            <a:rPr kumimoji="1" lang="ja-JP" altLang="en-US" sz="1100" b="0">
              <a:solidFill>
                <a:schemeClr val="tx1"/>
              </a:solidFill>
            </a:rPr>
            <a:t> </a:t>
          </a:r>
        </a:p>
        <a:p>
          <a:pPr algn="l"/>
          <a:r>
            <a:rPr kumimoji="1" lang="ja-JP" altLang="en-US" sz="1100" b="1">
              <a:solidFill>
                <a:schemeClr val="tx1"/>
              </a:solidFill>
            </a:rPr>
            <a:t>②マルチプル法</a:t>
          </a:r>
        </a:p>
        <a:p>
          <a:pPr algn="l"/>
          <a:r>
            <a:rPr kumimoji="1" lang="ja-JP" altLang="en-US" sz="1100" b="0">
              <a:solidFill>
                <a:schemeClr val="tx1"/>
              </a:solidFill>
            </a:rPr>
            <a:t>代表例：</a:t>
          </a:r>
          <a:r>
            <a:rPr kumimoji="1" lang="en-US" altLang="ja-JP" sz="1100" b="0">
              <a:solidFill>
                <a:schemeClr val="tx1"/>
              </a:solidFill>
            </a:rPr>
            <a:t>EBITDA×</a:t>
          </a:r>
          <a:r>
            <a:rPr kumimoji="1" lang="ja-JP" altLang="en-US" sz="1100" b="0">
              <a:solidFill>
                <a:schemeClr val="tx1"/>
              </a:solidFill>
            </a:rPr>
            <a:t>マルチプル（その他：売上マルチプル、</a:t>
          </a:r>
          <a:r>
            <a:rPr kumimoji="1" lang="en-US" altLang="ja-JP" sz="1100" b="0">
              <a:solidFill>
                <a:schemeClr val="tx1"/>
              </a:solidFill>
            </a:rPr>
            <a:t>EBIT</a:t>
          </a:r>
          <a:r>
            <a:rPr kumimoji="1" lang="ja-JP" altLang="en-US" sz="1100" b="0">
              <a:solidFill>
                <a:schemeClr val="tx1"/>
              </a:solidFill>
            </a:rPr>
            <a:t>マルチプル）</a:t>
          </a:r>
        </a:p>
        <a:p>
          <a:pPr algn="l"/>
          <a:r>
            <a:rPr kumimoji="1" lang="ja-JP" altLang="en-US" sz="1100" b="0">
              <a:solidFill>
                <a:schemeClr val="tx1"/>
              </a:solidFill>
            </a:rPr>
            <a:t>償却前営業利益等に業界ごとの市場倍率を掛けて企業価値を算出する方法</a:t>
          </a:r>
        </a:p>
        <a:p>
          <a:pPr algn="l"/>
          <a:r>
            <a:rPr kumimoji="1" lang="en-US" altLang="ja-JP" sz="1100" b="0">
              <a:solidFill>
                <a:schemeClr val="tx1"/>
              </a:solidFill>
            </a:rPr>
            <a:t>※</a:t>
          </a:r>
          <a:r>
            <a:rPr kumimoji="1" lang="ja-JP" altLang="en-US" sz="1100" b="0">
              <a:solidFill>
                <a:schemeClr val="tx1"/>
              </a:solidFill>
            </a:rPr>
            <a:t>株式譲渡の場合は上記にネットキャッシュ、ネットデットを加減算して調整</a:t>
          </a:r>
        </a:p>
        <a:p>
          <a:pPr algn="l"/>
          <a:r>
            <a:rPr kumimoji="1" lang="ja-JP" altLang="en-US" sz="1100" b="0">
              <a:solidFill>
                <a:schemeClr val="tx1"/>
              </a:solidFill>
            </a:rPr>
            <a:t> </a:t>
          </a:r>
        </a:p>
        <a:p>
          <a:pPr algn="l"/>
          <a:r>
            <a:rPr kumimoji="1" lang="ja-JP" altLang="en-US" sz="1100" b="1">
              <a:solidFill>
                <a:schemeClr val="tx1"/>
              </a:solidFill>
            </a:rPr>
            <a:t>③修正簿価純資産法</a:t>
          </a:r>
        </a:p>
        <a:p>
          <a:pPr algn="l"/>
          <a:r>
            <a:rPr kumimoji="1" lang="ja-JP" altLang="en-US" sz="1100" b="0">
              <a:solidFill>
                <a:schemeClr val="tx1"/>
              </a:solidFill>
            </a:rPr>
            <a:t>資産負債を時価修正した純資産額で株式価値を算出する方法</a:t>
          </a:r>
        </a:p>
        <a:p>
          <a:pPr algn="l"/>
          <a:r>
            <a:rPr kumimoji="1" lang="en-US" altLang="ja-JP" sz="1100" b="0">
              <a:solidFill>
                <a:schemeClr val="tx1"/>
              </a:solidFill>
            </a:rPr>
            <a:t>※</a:t>
          </a:r>
          <a:r>
            <a:rPr kumimoji="1" lang="ja-JP" altLang="en-US" sz="1100" b="0">
              <a:solidFill>
                <a:schemeClr val="tx1"/>
              </a:solidFill>
            </a:rPr>
            <a:t>事業譲渡の場合は、譲渡対象の時価資産</a:t>
          </a:r>
          <a:r>
            <a:rPr kumimoji="1" lang="en-US" altLang="ja-JP" sz="1100" b="0">
              <a:solidFill>
                <a:schemeClr val="tx1"/>
              </a:solidFill>
            </a:rPr>
            <a:t>-</a:t>
          </a:r>
          <a:r>
            <a:rPr kumimoji="1" lang="ja-JP" altLang="en-US" sz="1100" b="0">
              <a:solidFill>
                <a:schemeClr val="tx1"/>
              </a:solidFill>
            </a:rPr>
            <a:t>譲渡対象の負債</a:t>
          </a:r>
        </a:p>
        <a:p>
          <a:pPr algn="l"/>
          <a:r>
            <a:rPr kumimoji="1" lang="ja-JP" altLang="en-US" sz="1100" b="0">
              <a:solidFill>
                <a:schemeClr val="tx1"/>
              </a:solidFill>
            </a:rPr>
            <a:t> </a:t>
          </a:r>
        </a:p>
        <a:p>
          <a:pPr algn="l"/>
          <a:r>
            <a:rPr kumimoji="1" lang="ja-JP" altLang="en-US" sz="1100" b="1">
              <a:solidFill>
                <a:schemeClr val="tx1"/>
              </a:solidFill>
            </a:rPr>
            <a:t>④年買法</a:t>
          </a:r>
        </a:p>
        <a:p>
          <a:pPr algn="l"/>
          <a:r>
            <a:rPr kumimoji="1" lang="ja-JP" altLang="en-US" sz="1100" b="0">
              <a:solidFill>
                <a:schemeClr val="tx1"/>
              </a:solidFill>
            </a:rPr>
            <a:t>時価純資産に利益の数年分を加算して株式価値を算出する方法</a:t>
          </a:r>
        </a:p>
        <a:p>
          <a:pPr algn="l"/>
          <a:r>
            <a:rPr kumimoji="1" lang="ja-JP" altLang="en-US" sz="1100" b="0">
              <a:solidFill>
                <a:schemeClr val="tx1"/>
              </a:solidFill>
            </a:rPr>
            <a:t>時価純資産＋営業利益</a:t>
          </a:r>
          <a:r>
            <a:rPr kumimoji="1" lang="en-US" altLang="ja-JP" sz="1100" b="0">
              <a:solidFill>
                <a:schemeClr val="tx1"/>
              </a:solidFill>
            </a:rPr>
            <a:t>×</a:t>
          </a:r>
          <a:r>
            <a:rPr kumimoji="1" lang="ja-JP" altLang="en-US" sz="1100" b="0">
              <a:solidFill>
                <a:schemeClr val="tx1"/>
              </a:solidFill>
            </a:rPr>
            <a:t>〇年分 </a:t>
          </a:r>
          <a:endParaRPr kumimoji="1" lang="ja-JP" altLang="en-US" sz="1050" b="0">
            <a:solidFill>
              <a:schemeClr val="tx1"/>
            </a:solidFill>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4</xdr:col>
      <xdr:colOff>106138</xdr:colOff>
      <xdr:row>79</xdr:row>
      <xdr:rowOff>2</xdr:rowOff>
    </xdr:from>
    <xdr:to>
      <xdr:col>8</xdr:col>
      <xdr:colOff>875980</xdr:colOff>
      <xdr:row>89</xdr:row>
      <xdr:rowOff>13610</xdr:rowOff>
    </xdr:to>
    <xdr:sp macro="" textlink="">
      <xdr:nvSpPr>
        <xdr:cNvPr id="2" name="正方形/長方形 1">
          <a:extLst>
            <a:ext uri="{FF2B5EF4-FFF2-40B4-BE49-F238E27FC236}">
              <a16:creationId xmlns:a16="http://schemas.microsoft.com/office/drawing/2014/main" id="{044D407B-7F00-4F3D-9A54-671B12DA6315}"/>
            </a:ext>
          </a:extLst>
        </xdr:cNvPr>
        <xdr:cNvSpPr/>
      </xdr:nvSpPr>
      <xdr:spPr>
        <a:xfrm>
          <a:off x="8433709" y="24574502"/>
          <a:ext cx="5641200" cy="3143251"/>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a:solidFill>
                <a:schemeClr val="tx1"/>
              </a:solidFill>
            </a:rPr>
            <a:t>⑩ 従業員数について</a:t>
          </a:r>
        </a:p>
        <a:p>
          <a:pPr algn="l"/>
          <a:r>
            <a:rPr kumimoji="1" lang="ja-JP" altLang="en-US" sz="1100">
              <a:solidFill>
                <a:schemeClr val="tx1"/>
              </a:solidFill>
            </a:rPr>
            <a:t>◆本項目では、一人当たりの付加価値額算出のために、以下の手順で補助事業に係る従業員数を記入してください◆</a:t>
          </a:r>
        </a:p>
        <a:p>
          <a:pPr algn="l"/>
          <a:r>
            <a:rPr kumimoji="1" lang="ja-JP" altLang="en-US" sz="1100">
              <a:solidFill>
                <a:schemeClr val="tx1"/>
              </a:solidFill>
            </a:rPr>
            <a:t>（本シート上部の損益計算書部分に記入した従業員数と相違しても構いません。）</a:t>
          </a:r>
          <a:endParaRPr kumimoji="1" lang="en-US" altLang="ja-JP" sz="1100">
            <a:solidFill>
              <a:schemeClr val="tx1"/>
            </a:solidFill>
          </a:endParaRPr>
        </a:p>
        <a:p>
          <a:pPr algn="l"/>
          <a:endParaRPr kumimoji="1" lang="ja-JP" altLang="en-US" sz="1100">
            <a:solidFill>
              <a:schemeClr val="tx1"/>
            </a:solidFill>
          </a:endParaRPr>
        </a:p>
        <a:p>
          <a:pPr algn="l"/>
          <a:r>
            <a:rPr kumimoji="1" lang="ja-JP" altLang="en-US" sz="1100">
              <a:solidFill>
                <a:schemeClr val="tx1"/>
              </a:solidFill>
            </a:rPr>
            <a:t>・正社員に準じた労働形態である場合には、従業員数に含めてください。</a:t>
          </a:r>
        </a:p>
        <a:p>
          <a:pPr algn="l"/>
          <a:r>
            <a:rPr kumimoji="1" lang="ja-JP" altLang="en-US" sz="1100">
              <a:solidFill>
                <a:schemeClr val="tx1"/>
              </a:solidFill>
            </a:rPr>
            <a:t>　その場合、勤務時間により人数を調整してください。（</a:t>
          </a:r>
          <a:r>
            <a:rPr kumimoji="1" lang="en-US" altLang="ja-JP" sz="1100">
              <a:solidFill>
                <a:schemeClr val="tx1"/>
              </a:solidFill>
            </a:rPr>
            <a:t>4</a:t>
          </a:r>
          <a:r>
            <a:rPr kumimoji="1" lang="ja-JP" altLang="en-US" sz="1100">
              <a:solidFill>
                <a:schemeClr val="tx1"/>
              </a:solidFill>
            </a:rPr>
            <a:t>時間勤務パート</a:t>
          </a:r>
          <a:r>
            <a:rPr kumimoji="1" lang="en-US" altLang="ja-JP" sz="1100">
              <a:solidFill>
                <a:schemeClr val="tx1"/>
              </a:solidFill>
            </a:rPr>
            <a:t>2</a:t>
          </a:r>
          <a:r>
            <a:rPr kumimoji="1" lang="ja-JP" altLang="en-US" sz="1100">
              <a:solidFill>
                <a:schemeClr val="tx1"/>
              </a:solidFill>
            </a:rPr>
            <a:t>名→従業員数を</a:t>
          </a:r>
          <a:r>
            <a:rPr kumimoji="1" lang="en-US" altLang="ja-JP" sz="1100">
              <a:solidFill>
                <a:schemeClr val="tx1"/>
              </a:solidFill>
            </a:rPr>
            <a:t>1</a:t>
          </a:r>
          <a:r>
            <a:rPr kumimoji="1" lang="ja-JP" altLang="en-US" sz="1100">
              <a:solidFill>
                <a:schemeClr val="tx1"/>
              </a:solidFill>
            </a:rPr>
            <a:t>名分のように調整）</a:t>
          </a:r>
        </a:p>
        <a:p>
          <a:pPr algn="l"/>
          <a:r>
            <a:rPr kumimoji="1" lang="ja-JP" altLang="en-US" sz="1100">
              <a:solidFill>
                <a:schemeClr val="tx1"/>
              </a:solidFill>
            </a:rPr>
            <a:t>・派遣労働者や短時間労働者に係る経費を人件費に参入した場合は、従業員数に加える必要があります。（勤務時間によって調整してください。）</a:t>
          </a:r>
        </a:p>
        <a:p>
          <a:pPr algn="l"/>
          <a:r>
            <a:rPr kumimoji="1" lang="ja-JP" altLang="en-US" sz="1100">
              <a:solidFill>
                <a:schemeClr val="tx1"/>
              </a:solidFill>
            </a:rPr>
            <a:t>・常勤役員も従業員数に含みます。</a:t>
          </a:r>
        </a:p>
        <a:p>
          <a:pPr algn="l"/>
          <a:r>
            <a:rPr kumimoji="1" lang="ja-JP" altLang="en-US" sz="1100">
              <a:solidFill>
                <a:schemeClr val="tx1"/>
              </a:solidFill>
            </a:rPr>
            <a:t>・補助事業と他事業を兼任する方がいる場合や、従業員が</a:t>
          </a:r>
          <a:r>
            <a:rPr kumimoji="1" lang="en-US" altLang="ja-JP" sz="1100">
              <a:solidFill>
                <a:schemeClr val="tx1"/>
              </a:solidFill>
            </a:rPr>
            <a:t>1</a:t>
          </a:r>
          <a:r>
            <a:rPr kumimoji="1" lang="ja-JP" altLang="en-US" sz="1100">
              <a:solidFill>
                <a:schemeClr val="tx1"/>
              </a:solidFill>
            </a:rPr>
            <a:t>名の場合には、補助事業と他事業で按分して記入してください（</a:t>
          </a:r>
          <a:r>
            <a:rPr kumimoji="1" lang="en-US" altLang="ja-JP" sz="1100">
              <a:solidFill>
                <a:schemeClr val="tx1"/>
              </a:solidFill>
            </a:rPr>
            <a:t>0.6</a:t>
          </a:r>
          <a:r>
            <a:rPr kumimoji="1" lang="ja-JP" altLang="en-US" sz="1100">
              <a:solidFill>
                <a:schemeClr val="tx1"/>
              </a:solidFill>
            </a:rPr>
            <a:t>人／</a:t>
          </a:r>
          <a:r>
            <a:rPr kumimoji="1" lang="en-US" altLang="ja-JP" sz="1100">
              <a:solidFill>
                <a:schemeClr val="tx1"/>
              </a:solidFill>
            </a:rPr>
            <a:t>0.4</a:t>
          </a:r>
          <a:r>
            <a:rPr kumimoji="1" lang="ja-JP" altLang="en-US" sz="1100">
              <a:solidFill>
                <a:schemeClr val="tx1"/>
              </a:solidFill>
            </a:rPr>
            <a:t>人）等</a:t>
          </a:r>
        </a:p>
      </xdr:txBody>
    </xdr:sp>
    <xdr:clientData/>
  </xdr:twoCellAnchor>
  <xdr:twoCellAnchor>
    <xdr:from>
      <xdr:col>4</xdr:col>
      <xdr:colOff>106138</xdr:colOff>
      <xdr:row>76</xdr:row>
      <xdr:rowOff>13610</xdr:rowOff>
    </xdr:from>
    <xdr:to>
      <xdr:col>8</xdr:col>
      <xdr:colOff>875980</xdr:colOff>
      <xdr:row>78</xdr:row>
      <xdr:rowOff>244926</xdr:rowOff>
    </xdr:to>
    <xdr:sp macro="" textlink="">
      <xdr:nvSpPr>
        <xdr:cNvPr id="3" name="正方形/長方形 5">
          <a:extLst>
            <a:ext uri="{FF2B5EF4-FFF2-40B4-BE49-F238E27FC236}">
              <a16:creationId xmlns:a16="http://schemas.microsoft.com/office/drawing/2014/main" id="{9A56A311-77E6-47B0-803E-92EA4A64DF38}"/>
            </a:ext>
          </a:extLst>
        </xdr:cNvPr>
        <xdr:cNvSpPr/>
      </xdr:nvSpPr>
      <xdr:spPr>
        <a:xfrm>
          <a:off x="8433709" y="23649217"/>
          <a:ext cx="5641200" cy="857245"/>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a:solidFill>
                <a:schemeClr val="tx1"/>
              </a:solidFill>
            </a:rPr>
            <a:t>生産性向上の状況確認に関して</a:t>
          </a:r>
          <a:endParaRPr kumimoji="1" lang="en-US" altLang="ja-JP" sz="1200" b="1">
            <a:solidFill>
              <a:schemeClr val="tx1"/>
            </a:solidFill>
          </a:endParaRPr>
        </a:p>
        <a:p>
          <a:pPr algn="l"/>
          <a:r>
            <a:rPr kumimoji="1" lang="ja-JP" altLang="en-US" sz="1100" b="0">
              <a:solidFill>
                <a:schemeClr val="tx1"/>
              </a:solidFill>
            </a:rPr>
            <a:t>・比較対象の事業について：</a:t>
          </a:r>
          <a:r>
            <a:rPr kumimoji="1" lang="ja-JP" altLang="en-US" sz="1100" b="0" u="sng">
              <a:solidFill>
                <a:schemeClr val="tx1"/>
              </a:solidFill>
            </a:rPr>
            <a:t>対象会社（事業）分を対象</a:t>
          </a:r>
          <a:r>
            <a:rPr kumimoji="1" lang="ja-JP" altLang="en-US" sz="1100" b="0">
              <a:solidFill>
                <a:schemeClr val="tx1"/>
              </a:solidFill>
            </a:rPr>
            <a:t>として比較します。全社＝補助事業であれば、全社が対象となります。</a:t>
          </a:r>
          <a:endParaRPr kumimoji="1" lang="en-US" altLang="ja-JP" sz="1100" b="0">
            <a:solidFill>
              <a:schemeClr val="tx1"/>
            </a:solidFill>
          </a:endParaRPr>
        </a:p>
      </xdr:txBody>
    </xdr:sp>
    <xdr:clientData/>
  </xdr:twoCellAnchor>
  <xdr:twoCellAnchor>
    <xdr:from>
      <xdr:col>4</xdr:col>
      <xdr:colOff>81645</xdr:colOff>
      <xdr:row>50</xdr:row>
      <xdr:rowOff>285752</xdr:rowOff>
    </xdr:from>
    <xdr:to>
      <xdr:col>8</xdr:col>
      <xdr:colOff>851487</xdr:colOff>
      <xdr:row>55</xdr:row>
      <xdr:rowOff>107156</xdr:rowOff>
    </xdr:to>
    <xdr:sp macro="" textlink="">
      <xdr:nvSpPr>
        <xdr:cNvPr id="6" name="正方形/長方形 7">
          <a:extLst>
            <a:ext uri="{FF2B5EF4-FFF2-40B4-BE49-F238E27FC236}">
              <a16:creationId xmlns:a16="http://schemas.microsoft.com/office/drawing/2014/main" id="{DA82F148-AC3C-4C0F-BBA6-00D5F7ED4BE2}"/>
            </a:ext>
          </a:extLst>
        </xdr:cNvPr>
        <xdr:cNvSpPr/>
      </xdr:nvSpPr>
      <xdr:spPr>
        <a:xfrm>
          <a:off x="8406495" y="15849602"/>
          <a:ext cx="5646642" cy="1393029"/>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a:solidFill>
                <a:schemeClr val="tx1"/>
              </a:solidFill>
            </a:rPr>
            <a:t>給与総支給額について</a:t>
          </a:r>
        </a:p>
        <a:p>
          <a:pPr algn="l"/>
          <a:r>
            <a:rPr kumimoji="1" lang="ja-JP" altLang="en-US" sz="1100">
              <a:solidFill>
                <a:schemeClr val="tx1"/>
              </a:solidFill>
            </a:rPr>
            <a:t>◆</a:t>
          </a:r>
          <a:r>
            <a:rPr lang="ja-JP" altLang="en-US" sz="1100">
              <a:solidFill>
                <a:schemeClr val="tx1"/>
              </a:solidFill>
            </a:rPr>
            <a:t> </a:t>
          </a:r>
          <a:r>
            <a:rPr lang="ja-JP" altLang="en-US" sz="1100" b="0" i="0" u="none" strike="noStrike">
              <a:solidFill>
                <a:schemeClr val="tx1"/>
              </a:solidFill>
              <a:effectLst/>
              <a:latin typeface="+mn-lt"/>
              <a:ea typeface="+mn-ea"/>
              <a:cs typeface="+mn-cs"/>
            </a:rPr>
            <a:t>以下の項目を足し合わせた金額で計算します◆</a:t>
          </a:r>
          <a:endParaRPr lang="en-US" altLang="ja-JP" sz="1100" b="0" i="0" u="none" strike="noStrike">
            <a:solidFill>
              <a:schemeClr val="tx1"/>
            </a:solidFill>
            <a:effectLst/>
            <a:latin typeface="+mn-lt"/>
            <a:ea typeface="+mn-ea"/>
            <a:cs typeface="+mn-cs"/>
          </a:endParaRPr>
        </a:p>
        <a:p>
          <a:pPr algn="l"/>
          <a:r>
            <a:rPr lang="ja-JP" altLang="en-US" sz="1100" b="0" i="0" u="none" strike="noStrike">
              <a:solidFill>
                <a:schemeClr val="tx1"/>
              </a:solidFill>
              <a:effectLst/>
              <a:latin typeface="+mn-lt"/>
              <a:ea typeface="+mn-ea"/>
              <a:cs typeface="+mn-cs"/>
            </a:rPr>
            <a:t>・青色申告決算書の「</a:t>
          </a:r>
          <a:r>
            <a:rPr lang="ja-JP" altLang="en-US" sz="1100" b="0" i="0" u="none" strike="noStrike">
              <a:solidFill>
                <a:srgbClr val="0070C0"/>
              </a:solidFill>
              <a:effectLst/>
              <a:latin typeface="+mn-lt"/>
              <a:ea typeface="+mn-ea"/>
              <a:cs typeface="+mn-cs"/>
            </a:rPr>
            <a:t>⑳給料賃金</a:t>
          </a:r>
          <a:r>
            <a:rPr lang="ja-JP" altLang="en-US" sz="1100" b="0" i="0" u="none" strike="noStrike">
              <a:solidFill>
                <a:schemeClr val="tx1"/>
              </a:solidFill>
              <a:effectLst/>
              <a:latin typeface="+mn-lt"/>
              <a:ea typeface="+mn-ea"/>
              <a:cs typeface="+mn-cs"/>
            </a:rPr>
            <a:t>」</a:t>
          </a:r>
          <a:endParaRPr lang="en-US" altLang="ja-JP" sz="1100" b="0" i="0" u="none" strike="noStrike">
            <a:solidFill>
              <a:schemeClr val="tx1"/>
            </a:solidFill>
            <a:effectLst/>
            <a:latin typeface="+mn-lt"/>
            <a:ea typeface="+mn-ea"/>
            <a:cs typeface="+mn-cs"/>
          </a:endParaRPr>
        </a:p>
        <a:p>
          <a:pPr algn="l"/>
          <a:r>
            <a:rPr lang="ja-JP" altLang="en-US" sz="1100" b="0" i="0" u="none" strike="noStrike">
              <a:solidFill>
                <a:schemeClr val="tx1"/>
              </a:solidFill>
              <a:effectLst/>
              <a:latin typeface="+mn-lt"/>
              <a:ea typeface="+mn-ea"/>
              <a:cs typeface="+mn-cs"/>
            </a:rPr>
            <a:t>・青色申告決算書の「</a:t>
          </a:r>
          <a:r>
            <a:rPr lang="ja-JP" altLang="en-US" sz="1100" b="0" i="0" u="none" strike="noStrike">
              <a:solidFill>
                <a:srgbClr val="0070C0"/>
              </a:solidFill>
              <a:effectLst/>
              <a:latin typeface="+mn-lt"/>
              <a:ea typeface="+mn-ea"/>
              <a:cs typeface="+mn-cs"/>
            </a:rPr>
            <a:t>㊳専従者給与</a:t>
          </a:r>
          <a:r>
            <a:rPr lang="ja-JP" altLang="en-US" sz="1100" b="0" i="0" u="none" strike="noStrike">
              <a:solidFill>
                <a:schemeClr val="tx1"/>
              </a:solidFill>
              <a:effectLst/>
              <a:latin typeface="+mn-lt"/>
              <a:ea typeface="+mn-ea"/>
              <a:cs typeface="+mn-cs"/>
            </a:rPr>
            <a:t>」</a:t>
          </a:r>
          <a:r>
            <a:rPr lang="ja-JP" altLang="en-US" sz="1100">
              <a:solidFill>
                <a:schemeClr val="tx1"/>
              </a:solidFill>
            </a:rPr>
            <a:t> </a:t>
          </a:r>
          <a:endParaRPr lang="en-US" altLang="ja-JP" sz="1100">
            <a:solidFill>
              <a:schemeClr val="tx1"/>
            </a:solidFill>
          </a:endParaRPr>
        </a:p>
        <a:p>
          <a:pPr algn="l"/>
          <a:r>
            <a:rPr lang="ja-JP" altLang="en-US" sz="1100" b="0" i="0" u="none" strike="noStrike">
              <a:solidFill>
                <a:schemeClr val="tx1"/>
              </a:solidFill>
              <a:effectLst/>
              <a:latin typeface="+mn-lt"/>
              <a:ea typeface="+mn-ea"/>
              <a:cs typeface="+mn-cs"/>
            </a:rPr>
            <a:t>・青色申告決算書の「</a:t>
          </a:r>
          <a:r>
            <a:rPr lang="ja-JP" altLang="en-US" sz="1100" b="0" i="0" u="none" strike="noStrike">
              <a:solidFill>
                <a:srgbClr val="0070C0"/>
              </a:solidFill>
              <a:effectLst/>
              <a:latin typeface="+mn-lt"/>
              <a:ea typeface="+mn-ea"/>
              <a:cs typeface="+mn-cs"/>
            </a:rPr>
            <a:t>㊸青色申告特別控除前の所得金額</a:t>
          </a:r>
          <a:r>
            <a:rPr lang="ja-JP" altLang="en-US" sz="1100" b="0" i="0" u="none" strike="noStrike">
              <a:solidFill>
                <a:schemeClr val="tx1"/>
              </a:solidFill>
              <a:effectLst/>
              <a:latin typeface="+mn-lt"/>
              <a:ea typeface="+mn-ea"/>
              <a:cs typeface="+mn-cs"/>
            </a:rPr>
            <a:t>」</a:t>
          </a:r>
          <a:r>
            <a:rPr lang="ja-JP" altLang="en-US" sz="1100">
              <a:solidFill>
                <a:schemeClr val="tx1"/>
              </a:solidFill>
            </a:rPr>
            <a:t> </a:t>
          </a:r>
          <a:endParaRPr kumimoji="1" lang="ja-JP" altLang="en-US" sz="1100">
            <a:solidFill>
              <a:schemeClr val="tx1"/>
            </a:solidFill>
          </a:endParaRPr>
        </a:p>
      </xdr:txBody>
    </xdr:sp>
    <xdr:clientData/>
  </xdr:twoCellAnchor>
  <xdr:twoCellAnchor>
    <xdr:from>
      <xdr:col>4</xdr:col>
      <xdr:colOff>81644</xdr:colOff>
      <xdr:row>57</xdr:row>
      <xdr:rowOff>297659</xdr:rowOff>
    </xdr:from>
    <xdr:to>
      <xdr:col>8</xdr:col>
      <xdr:colOff>851486</xdr:colOff>
      <xdr:row>63</xdr:row>
      <xdr:rowOff>0</xdr:rowOff>
    </xdr:to>
    <xdr:sp macro="" textlink="">
      <xdr:nvSpPr>
        <xdr:cNvPr id="7" name="正方形/長方形 9">
          <a:extLst>
            <a:ext uri="{FF2B5EF4-FFF2-40B4-BE49-F238E27FC236}">
              <a16:creationId xmlns:a16="http://schemas.microsoft.com/office/drawing/2014/main" id="{490B06BA-7BA1-4F06-869F-D5F3F2E96DED}"/>
            </a:ext>
          </a:extLst>
        </xdr:cNvPr>
        <xdr:cNvSpPr/>
      </xdr:nvSpPr>
      <xdr:spPr>
        <a:xfrm>
          <a:off x="8406494" y="18061784"/>
          <a:ext cx="5646642" cy="1588291"/>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a:solidFill>
                <a:schemeClr val="tx1"/>
              </a:solidFill>
            </a:rPr>
            <a:t>人件費について</a:t>
          </a:r>
        </a:p>
        <a:p>
          <a:pPr algn="l"/>
          <a:r>
            <a:rPr kumimoji="1" lang="ja-JP" altLang="en-US" sz="1100">
              <a:solidFill>
                <a:schemeClr val="tx1"/>
              </a:solidFill>
            </a:rPr>
            <a:t>◆</a:t>
          </a:r>
          <a:r>
            <a:rPr lang="ja-JP" altLang="en-US" sz="1100">
              <a:solidFill>
                <a:schemeClr val="tx1"/>
              </a:solidFill>
            </a:rPr>
            <a:t> </a:t>
          </a:r>
          <a:r>
            <a:rPr lang="ja-JP" altLang="en-US" sz="1100" b="0" i="0" u="none" strike="noStrike">
              <a:solidFill>
                <a:schemeClr val="tx1"/>
              </a:solidFill>
              <a:effectLst/>
              <a:latin typeface="+mn-lt"/>
              <a:ea typeface="+mn-ea"/>
              <a:cs typeface="+mn-cs"/>
            </a:rPr>
            <a:t>以下の項目を足し合わせた金額で計算します◆</a:t>
          </a:r>
          <a:endParaRPr lang="en-US" altLang="ja-JP" sz="1100" b="0" i="0" u="none" strike="noStrike">
            <a:solidFill>
              <a:schemeClr val="tx1"/>
            </a:solidFill>
            <a:effectLst/>
            <a:latin typeface="+mn-lt"/>
            <a:ea typeface="+mn-ea"/>
            <a:cs typeface="+mn-cs"/>
          </a:endParaRPr>
        </a:p>
        <a:p>
          <a:pPr algn="l"/>
          <a:r>
            <a:rPr lang="ja-JP" altLang="en-US" sz="1100" b="0" i="0" u="none" strike="noStrike">
              <a:solidFill>
                <a:schemeClr val="tx1"/>
              </a:solidFill>
              <a:effectLst/>
              <a:latin typeface="+mn-lt"/>
              <a:ea typeface="+mn-ea"/>
              <a:cs typeface="+mn-cs"/>
            </a:rPr>
            <a:t>・青色申告決算書の「</a:t>
          </a:r>
          <a:r>
            <a:rPr lang="ja-JP" altLang="en-US" sz="1100" b="0" i="0" u="none" strike="noStrike">
              <a:solidFill>
                <a:srgbClr val="0070C0"/>
              </a:solidFill>
              <a:effectLst/>
              <a:latin typeface="+mn-lt"/>
              <a:ea typeface="+mn-ea"/>
              <a:cs typeface="+mn-cs"/>
            </a:rPr>
            <a:t>⑲福利厚生費</a:t>
          </a:r>
          <a:r>
            <a:rPr lang="ja-JP" altLang="en-US" sz="1100" b="0" i="0" u="none" strike="noStrike">
              <a:solidFill>
                <a:schemeClr val="tx1"/>
              </a:solidFill>
              <a:effectLst/>
              <a:latin typeface="+mn-lt"/>
              <a:ea typeface="+mn-ea"/>
              <a:cs typeface="+mn-cs"/>
            </a:rPr>
            <a:t>」</a:t>
          </a:r>
          <a:endParaRPr lang="en-US" altLang="ja-JP" sz="1100" b="0" i="0" u="none" strike="noStrike">
            <a:solidFill>
              <a:schemeClr val="tx1"/>
            </a:solidFill>
            <a:effectLst/>
            <a:latin typeface="+mn-lt"/>
            <a:ea typeface="+mn-ea"/>
            <a:cs typeface="+mn-cs"/>
          </a:endParaRPr>
        </a:p>
        <a:p>
          <a:pPr algn="l"/>
          <a:r>
            <a:rPr lang="ja-JP" altLang="en-US" sz="1100" b="0" i="0" u="none" strike="noStrike">
              <a:solidFill>
                <a:schemeClr val="tx1"/>
              </a:solidFill>
              <a:effectLst/>
              <a:latin typeface="+mn-lt"/>
              <a:ea typeface="+mn-ea"/>
              <a:cs typeface="+mn-cs"/>
            </a:rPr>
            <a:t>・青色申告決算書の「</a:t>
          </a:r>
          <a:r>
            <a:rPr lang="ja-JP" altLang="en-US" sz="1100" b="0" i="0" u="none" strike="noStrike">
              <a:solidFill>
                <a:srgbClr val="0070C0"/>
              </a:solidFill>
              <a:effectLst/>
              <a:latin typeface="+mn-lt"/>
              <a:ea typeface="+mn-ea"/>
              <a:cs typeface="+mn-cs"/>
            </a:rPr>
            <a:t>⑳給料賃金</a:t>
          </a:r>
          <a:r>
            <a:rPr lang="ja-JP" altLang="en-US" sz="1100" b="0" i="0" u="none" strike="noStrike">
              <a:solidFill>
                <a:schemeClr val="tx1"/>
              </a:solidFill>
              <a:effectLst/>
              <a:latin typeface="+mn-lt"/>
              <a:ea typeface="+mn-ea"/>
              <a:cs typeface="+mn-cs"/>
            </a:rPr>
            <a:t>」</a:t>
          </a:r>
          <a:r>
            <a:rPr lang="ja-JP" altLang="en-US" sz="1100">
              <a:solidFill>
                <a:schemeClr val="tx1"/>
              </a:solidFill>
            </a:rPr>
            <a:t> </a:t>
          </a:r>
          <a:endParaRPr lang="en-US" altLang="ja-JP" sz="1100">
            <a:solidFill>
              <a:schemeClr val="tx1"/>
            </a:solidFill>
          </a:endParaRPr>
        </a:p>
        <a:p>
          <a:pPr algn="l"/>
          <a:r>
            <a:rPr lang="ja-JP" altLang="en-US" sz="1100" b="0" i="0" u="none" strike="noStrike">
              <a:solidFill>
                <a:schemeClr val="tx1"/>
              </a:solidFill>
              <a:effectLst/>
              <a:latin typeface="+mn-lt"/>
              <a:ea typeface="+mn-ea"/>
              <a:cs typeface="+mn-cs"/>
            </a:rPr>
            <a:t>・青色申告決算書の「</a:t>
          </a:r>
          <a:r>
            <a:rPr lang="ja-JP" altLang="en-US" sz="1100" b="0" i="0" u="none" strike="noStrike">
              <a:solidFill>
                <a:srgbClr val="0070C0"/>
              </a:solidFill>
              <a:effectLst/>
              <a:latin typeface="+mn-lt"/>
              <a:ea typeface="+mn-ea"/>
              <a:cs typeface="+mn-cs"/>
            </a:rPr>
            <a:t>㊳専従者給与</a:t>
          </a:r>
          <a:r>
            <a:rPr lang="ja-JP" altLang="en-US" sz="1100" b="0" i="0" u="none" strike="noStrike">
              <a:solidFill>
                <a:schemeClr val="tx1"/>
              </a:solidFill>
              <a:effectLst/>
              <a:latin typeface="+mn-lt"/>
              <a:ea typeface="+mn-ea"/>
              <a:cs typeface="+mn-cs"/>
            </a:rPr>
            <a:t>」</a:t>
          </a:r>
          <a:endParaRPr lang="en-US" altLang="ja-JP" sz="1100" b="0" i="0" u="none" strike="noStrike">
            <a:solidFill>
              <a:schemeClr val="tx1"/>
            </a:solidFill>
            <a:effectLst/>
            <a:latin typeface="+mn-lt"/>
            <a:ea typeface="+mn-ea"/>
            <a:cs typeface="+mn-cs"/>
          </a:endParaRPr>
        </a:p>
        <a:p>
          <a:pPr algn="l"/>
          <a:r>
            <a:rPr lang="ja-JP" altLang="en-US" sz="1100" b="0" i="0" u="none" strike="noStrike">
              <a:solidFill>
                <a:schemeClr val="tx1"/>
              </a:solidFill>
              <a:effectLst/>
              <a:latin typeface="+mn-lt"/>
              <a:ea typeface="+mn-ea"/>
              <a:cs typeface="+mn-cs"/>
            </a:rPr>
            <a:t>・法定福利費</a:t>
          </a:r>
          <a:r>
            <a:rPr lang="ja-JP" altLang="en-US" sz="1100">
              <a:solidFill>
                <a:schemeClr val="tx1"/>
              </a:solidFill>
            </a:rPr>
            <a:t> </a:t>
          </a:r>
          <a:endParaRPr kumimoji="1" lang="ja-JP" altLang="en-US" sz="1100">
            <a:solidFill>
              <a:schemeClr val="tx1"/>
            </a:solidFill>
          </a:endParaRPr>
        </a:p>
      </xdr:txBody>
    </xdr:sp>
    <xdr:clientData/>
  </xdr:twoCellAnchor>
  <xdr:twoCellAnchor>
    <xdr:from>
      <xdr:col>4</xdr:col>
      <xdr:colOff>106138</xdr:colOff>
      <xdr:row>66</xdr:row>
      <xdr:rowOff>0</xdr:rowOff>
    </xdr:from>
    <xdr:to>
      <xdr:col>8</xdr:col>
      <xdr:colOff>875980</xdr:colOff>
      <xdr:row>72</xdr:row>
      <xdr:rowOff>263979</xdr:rowOff>
    </xdr:to>
    <xdr:sp macro="" textlink="">
      <xdr:nvSpPr>
        <xdr:cNvPr id="8" name="正方形/長方形 10">
          <a:extLst>
            <a:ext uri="{FF2B5EF4-FFF2-40B4-BE49-F238E27FC236}">
              <a16:creationId xmlns:a16="http://schemas.microsoft.com/office/drawing/2014/main" id="{6790047C-97D7-421C-A840-5ACDA7B3B34D}"/>
            </a:ext>
          </a:extLst>
        </xdr:cNvPr>
        <xdr:cNvSpPr/>
      </xdr:nvSpPr>
      <xdr:spPr>
        <a:xfrm>
          <a:off x="8430988" y="20593050"/>
          <a:ext cx="5646642" cy="2149929"/>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a:solidFill>
                <a:schemeClr val="tx1"/>
              </a:solidFill>
            </a:rPr>
            <a:t>減価償却費について</a:t>
          </a:r>
        </a:p>
        <a:p>
          <a:pPr algn="l"/>
          <a:r>
            <a:rPr kumimoji="1" lang="ja-JP" altLang="en-US" sz="1100">
              <a:solidFill>
                <a:schemeClr val="tx1"/>
              </a:solidFill>
            </a:rPr>
            <a:t>◆以下の項目を全て含んだ総額を記載してください。該当がない場合は</a:t>
          </a:r>
          <a:r>
            <a:rPr kumimoji="1" lang="en-US" altLang="ja-JP" sz="1100">
              <a:solidFill>
                <a:schemeClr val="tx1"/>
              </a:solidFill>
            </a:rPr>
            <a:t>0</a:t>
          </a:r>
          <a:r>
            <a:rPr kumimoji="1" lang="ja-JP" altLang="en-US" sz="1100">
              <a:solidFill>
                <a:schemeClr val="tx1"/>
              </a:solidFill>
            </a:rPr>
            <a:t>を記入してください◆</a:t>
          </a:r>
        </a:p>
        <a:p>
          <a:pPr algn="l"/>
          <a:r>
            <a:rPr kumimoji="1" lang="ja-JP" altLang="en-US" sz="1100">
              <a:solidFill>
                <a:schemeClr val="tx1"/>
              </a:solidFill>
            </a:rPr>
            <a:t>・青色申告決算書の「</a:t>
          </a:r>
          <a:r>
            <a:rPr kumimoji="1" lang="ja-JP" altLang="en-US" sz="1100">
              <a:solidFill>
                <a:srgbClr val="0070C0"/>
              </a:solidFill>
            </a:rPr>
            <a:t>⑱減価償却費</a:t>
          </a:r>
          <a:r>
            <a:rPr kumimoji="1" lang="ja-JP" altLang="en-US" sz="1100">
              <a:solidFill>
                <a:schemeClr val="tx1"/>
              </a:solidFill>
            </a:rPr>
            <a:t>」</a:t>
          </a:r>
        </a:p>
        <a:p>
          <a:pPr algn="l"/>
          <a:r>
            <a:rPr kumimoji="1" lang="ja-JP" altLang="en-US" sz="1100">
              <a:solidFill>
                <a:schemeClr val="tx1"/>
              </a:solidFill>
            </a:rPr>
            <a:t>・リース料</a:t>
          </a:r>
          <a:endParaRPr kumimoji="1" lang="en-US" altLang="ja-JP" sz="1100">
            <a:solidFill>
              <a:schemeClr val="tx1"/>
            </a:solidFill>
          </a:endParaRPr>
        </a:p>
        <a:p>
          <a:pPr algn="l"/>
          <a:r>
            <a:rPr kumimoji="1" lang="ja-JP" altLang="en-US" sz="1100">
              <a:solidFill>
                <a:schemeClr val="tx1"/>
              </a:solidFill>
            </a:rPr>
            <a:t>・繰延資産償却</a:t>
          </a:r>
        </a:p>
        <a:p>
          <a:pPr algn="l"/>
          <a:r>
            <a:rPr kumimoji="1" lang="en-US" altLang="ja-JP" sz="1100">
              <a:solidFill>
                <a:schemeClr val="tx1"/>
              </a:solidFill>
            </a:rPr>
            <a:t>※</a:t>
          </a:r>
          <a:r>
            <a:rPr kumimoji="1" lang="ja-JP" altLang="en-US" sz="1100">
              <a:solidFill>
                <a:schemeClr val="tx1"/>
              </a:solidFill>
            </a:rPr>
            <a:t>リース料には、地代・家賃以外の賃借料を含めてください。</a:t>
          </a:r>
        </a:p>
        <a:p>
          <a:pPr algn="l"/>
          <a:r>
            <a:rPr kumimoji="1" lang="ja-JP" altLang="en-US" sz="1100">
              <a:solidFill>
                <a:schemeClr val="tx1"/>
              </a:solidFill>
            </a:rPr>
            <a:t>（賃借料から地代・家賃を除けない場合は含みません。）</a:t>
          </a:r>
        </a:p>
      </xdr:txBody>
    </xdr:sp>
    <xdr:clientData/>
  </xdr:twoCellAnchor>
  <xdr:twoCellAnchor>
    <xdr:from>
      <xdr:col>5</xdr:col>
      <xdr:colOff>707564</xdr:colOff>
      <xdr:row>0</xdr:row>
      <xdr:rowOff>58431</xdr:rowOff>
    </xdr:from>
    <xdr:to>
      <xdr:col>5</xdr:col>
      <xdr:colOff>1787564</xdr:colOff>
      <xdr:row>1</xdr:row>
      <xdr:rowOff>13608</xdr:rowOff>
    </xdr:to>
    <xdr:sp macro="" textlink="">
      <xdr:nvSpPr>
        <xdr:cNvPr id="9" name="正方形/長方形 8">
          <a:extLst>
            <a:ext uri="{FF2B5EF4-FFF2-40B4-BE49-F238E27FC236}">
              <a16:creationId xmlns:a16="http://schemas.microsoft.com/office/drawing/2014/main" id="{C28EAFEA-81FB-4757-9ABC-F4B9089EF5C6}"/>
            </a:ext>
          </a:extLst>
        </xdr:cNvPr>
        <xdr:cNvSpPr/>
      </xdr:nvSpPr>
      <xdr:spPr>
        <a:xfrm>
          <a:off x="9184814" y="58431"/>
          <a:ext cx="1080000" cy="268141"/>
        </a:xfrm>
        <a:prstGeom prst="rect">
          <a:avLst/>
        </a:prstGeom>
        <a:solidFill>
          <a:srgbClr val="99FFCC"/>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b="1" kern="1200">
              <a:solidFill>
                <a:sysClr val="windowText" lastClr="000000"/>
              </a:solidFill>
            </a:rPr>
            <a:t>2</a:t>
          </a:r>
          <a:r>
            <a:rPr kumimoji="1" lang="ja-JP" altLang="en-US" sz="1400" b="1" kern="1200">
              <a:solidFill>
                <a:sysClr val="windowText" lastClr="000000"/>
              </a:solidFill>
            </a:rPr>
            <a:t>回目用</a:t>
          </a:r>
        </a:p>
      </xdr:txBody>
    </xdr:sp>
    <xdr:clientData/>
  </xdr:twoCellAnchor>
  <xdr:twoCellAnchor>
    <xdr:from>
      <xdr:col>3</xdr:col>
      <xdr:colOff>1506188</xdr:colOff>
      <xdr:row>4</xdr:row>
      <xdr:rowOff>0</xdr:rowOff>
    </xdr:from>
    <xdr:to>
      <xdr:col>3</xdr:col>
      <xdr:colOff>2118188</xdr:colOff>
      <xdr:row>4</xdr:row>
      <xdr:rowOff>252000</xdr:rowOff>
    </xdr:to>
    <xdr:sp macro="" textlink="">
      <xdr:nvSpPr>
        <xdr:cNvPr id="10" name="正方形/長方形 172">
          <a:extLst>
            <a:ext uri="{FF2B5EF4-FFF2-40B4-BE49-F238E27FC236}">
              <a16:creationId xmlns:a16="http://schemas.microsoft.com/office/drawing/2014/main" id="{9F1AD1BF-152B-4D7B-8046-1EBD9349DE19}"/>
            </a:ext>
          </a:extLst>
        </xdr:cNvPr>
        <xdr:cNvSpPr/>
      </xdr:nvSpPr>
      <xdr:spPr>
        <a:xfrm>
          <a:off x="7211663" y="1257300"/>
          <a:ext cx="612000" cy="252000"/>
        </a:xfrm>
        <a:prstGeom prst="rect">
          <a:avLst/>
        </a:prstGeom>
        <a:solidFill>
          <a:srgbClr val="FFFFCC"/>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clientData/>
  </xdr:twoCellAnchor>
  <xdr:twoCellAnchor>
    <xdr:from>
      <xdr:col>5</xdr:col>
      <xdr:colOff>966511</xdr:colOff>
      <xdr:row>4</xdr:row>
      <xdr:rowOff>0</xdr:rowOff>
    </xdr:from>
    <xdr:to>
      <xdr:col>5</xdr:col>
      <xdr:colOff>1578511</xdr:colOff>
      <xdr:row>4</xdr:row>
      <xdr:rowOff>252000</xdr:rowOff>
    </xdr:to>
    <xdr:sp macro="" textlink="">
      <xdr:nvSpPr>
        <xdr:cNvPr id="11" name="正方形/長方形 10">
          <a:extLst>
            <a:ext uri="{FF2B5EF4-FFF2-40B4-BE49-F238E27FC236}">
              <a16:creationId xmlns:a16="http://schemas.microsoft.com/office/drawing/2014/main" id="{E3588D7A-6AA6-441D-A11F-5D2648233431}"/>
            </a:ext>
          </a:extLst>
        </xdr:cNvPr>
        <xdr:cNvSpPr/>
      </xdr:nvSpPr>
      <xdr:spPr>
        <a:xfrm>
          <a:off x="9891436" y="1257300"/>
          <a:ext cx="612000" cy="252000"/>
        </a:xfrm>
        <a:prstGeom prst="rect">
          <a:avLst/>
        </a:prstGeom>
        <a:solidFill>
          <a:schemeClr val="accent5">
            <a:lumMod val="20000"/>
            <a:lumOff val="80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clientData/>
  </xdr:twoCellAnchor>
  <xdr:twoCellAnchor>
    <xdr:from>
      <xdr:col>2</xdr:col>
      <xdr:colOff>2353233</xdr:colOff>
      <xdr:row>4</xdr:row>
      <xdr:rowOff>0</xdr:rowOff>
    </xdr:from>
    <xdr:to>
      <xdr:col>3</xdr:col>
      <xdr:colOff>1533525</xdr:colOff>
      <xdr:row>4</xdr:row>
      <xdr:rowOff>252000</xdr:rowOff>
    </xdr:to>
    <xdr:sp macro="" textlink="">
      <xdr:nvSpPr>
        <xdr:cNvPr id="12" name="正方形/長方形 172">
          <a:extLst>
            <a:ext uri="{FF2B5EF4-FFF2-40B4-BE49-F238E27FC236}">
              <a16:creationId xmlns:a16="http://schemas.microsoft.com/office/drawing/2014/main" id="{F0BEC25B-D13A-4630-824D-4304EE62EB61}"/>
            </a:ext>
          </a:extLst>
        </xdr:cNvPr>
        <xdr:cNvSpPr/>
      </xdr:nvSpPr>
      <xdr:spPr>
        <a:xfrm>
          <a:off x="5496483" y="1257300"/>
          <a:ext cx="1742517" cy="25200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kern="1200">
              <a:solidFill>
                <a:schemeClr val="tx1"/>
              </a:solidFill>
            </a:rPr>
            <a:t>薄黄色セル（必須）⇒</a:t>
          </a:r>
        </a:p>
      </xdr:txBody>
    </xdr:sp>
    <xdr:clientData/>
  </xdr:twoCellAnchor>
  <xdr:twoCellAnchor>
    <xdr:from>
      <xdr:col>3</xdr:col>
      <xdr:colOff>2189188</xdr:colOff>
      <xdr:row>4</xdr:row>
      <xdr:rowOff>0</xdr:rowOff>
    </xdr:from>
    <xdr:to>
      <xdr:col>5</xdr:col>
      <xdr:colOff>1067268</xdr:colOff>
      <xdr:row>4</xdr:row>
      <xdr:rowOff>252000</xdr:rowOff>
    </xdr:to>
    <xdr:sp macro="" textlink="">
      <xdr:nvSpPr>
        <xdr:cNvPr id="13" name="正方形/長方形 172">
          <a:extLst>
            <a:ext uri="{FF2B5EF4-FFF2-40B4-BE49-F238E27FC236}">
              <a16:creationId xmlns:a16="http://schemas.microsoft.com/office/drawing/2014/main" id="{E8899081-561A-4243-B6FD-3072AAF39E2D}"/>
            </a:ext>
          </a:extLst>
        </xdr:cNvPr>
        <xdr:cNvSpPr/>
      </xdr:nvSpPr>
      <xdr:spPr>
        <a:xfrm>
          <a:off x="7894663" y="1257300"/>
          <a:ext cx="2097530" cy="25200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kern="1200">
              <a:solidFill>
                <a:schemeClr val="tx1"/>
              </a:solidFill>
            </a:rPr>
            <a:t>薄青色セル（自動反映）⇒</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4</xdr:col>
      <xdr:colOff>106138</xdr:colOff>
      <xdr:row>79</xdr:row>
      <xdr:rowOff>2</xdr:rowOff>
    </xdr:from>
    <xdr:to>
      <xdr:col>8</xdr:col>
      <xdr:colOff>875980</xdr:colOff>
      <xdr:row>89</xdr:row>
      <xdr:rowOff>13610</xdr:rowOff>
    </xdr:to>
    <xdr:sp macro="" textlink="">
      <xdr:nvSpPr>
        <xdr:cNvPr id="2" name="正方形/長方形 1">
          <a:extLst>
            <a:ext uri="{FF2B5EF4-FFF2-40B4-BE49-F238E27FC236}">
              <a16:creationId xmlns:a16="http://schemas.microsoft.com/office/drawing/2014/main" id="{690B59AF-D993-4716-B1E9-97ECFDA23441}"/>
            </a:ext>
          </a:extLst>
        </xdr:cNvPr>
        <xdr:cNvSpPr/>
      </xdr:nvSpPr>
      <xdr:spPr>
        <a:xfrm>
          <a:off x="7916638" y="24679277"/>
          <a:ext cx="5646642" cy="3156858"/>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a:solidFill>
                <a:schemeClr val="tx1"/>
              </a:solidFill>
            </a:rPr>
            <a:t>⑩ 従業員数について</a:t>
          </a:r>
        </a:p>
        <a:p>
          <a:pPr algn="l"/>
          <a:r>
            <a:rPr kumimoji="1" lang="ja-JP" altLang="en-US" sz="1100">
              <a:solidFill>
                <a:schemeClr val="tx1"/>
              </a:solidFill>
            </a:rPr>
            <a:t>◆本項目では、一人当たりの付加価値額算出のために、以下の手順で補助事業に係る従業員数を記入してください◆</a:t>
          </a:r>
        </a:p>
        <a:p>
          <a:pPr algn="l"/>
          <a:r>
            <a:rPr kumimoji="1" lang="ja-JP" altLang="en-US" sz="1100">
              <a:solidFill>
                <a:schemeClr val="tx1"/>
              </a:solidFill>
            </a:rPr>
            <a:t>（本シート上部の損益計算書部分に記入した従業員数と相違しても構いません。）</a:t>
          </a:r>
          <a:endParaRPr kumimoji="1" lang="en-US" altLang="ja-JP" sz="1100">
            <a:solidFill>
              <a:schemeClr val="tx1"/>
            </a:solidFill>
          </a:endParaRPr>
        </a:p>
        <a:p>
          <a:pPr algn="l"/>
          <a:endParaRPr kumimoji="1" lang="ja-JP" altLang="en-US" sz="1100">
            <a:solidFill>
              <a:schemeClr val="tx1"/>
            </a:solidFill>
          </a:endParaRPr>
        </a:p>
        <a:p>
          <a:pPr algn="l"/>
          <a:r>
            <a:rPr kumimoji="1" lang="ja-JP" altLang="en-US" sz="1100">
              <a:solidFill>
                <a:schemeClr val="tx1"/>
              </a:solidFill>
            </a:rPr>
            <a:t>・正社員に準じた労働形態である場合には、従業員数に含めてください。</a:t>
          </a:r>
        </a:p>
        <a:p>
          <a:pPr algn="l"/>
          <a:r>
            <a:rPr kumimoji="1" lang="ja-JP" altLang="en-US" sz="1100">
              <a:solidFill>
                <a:schemeClr val="tx1"/>
              </a:solidFill>
            </a:rPr>
            <a:t>　その場合、勤務時間により人数を調整してください。（</a:t>
          </a:r>
          <a:r>
            <a:rPr kumimoji="1" lang="en-US" altLang="ja-JP" sz="1100">
              <a:solidFill>
                <a:schemeClr val="tx1"/>
              </a:solidFill>
            </a:rPr>
            <a:t>4</a:t>
          </a:r>
          <a:r>
            <a:rPr kumimoji="1" lang="ja-JP" altLang="en-US" sz="1100">
              <a:solidFill>
                <a:schemeClr val="tx1"/>
              </a:solidFill>
            </a:rPr>
            <a:t>時間勤務パート</a:t>
          </a:r>
          <a:r>
            <a:rPr kumimoji="1" lang="en-US" altLang="ja-JP" sz="1100">
              <a:solidFill>
                <a:schemeClr val="tx1"/>
              </a:solidFill>
            </a:rPr>
            <a:t>2</a:t>
          </a:r>
          <a:r>
            <a:rPr kumimoji="1" lang="ja-JP" altLang="en-US" sz="1100">
              <a:solidFill>
                <a:schemeClr val="tx1"/>
              </a:solidFill>
            </a:rPr>
            <a:t>名→従業員数を</a:t>
          </a:r>
          <a:r>
            <a:rPr kumimoji="1" lang="en-US" altLang="ja-JP" sz="1100">
              <a:solidFill>
                <a:schemeClr val="tx1"/>
              </a:solidFill>
            </a:rPr>
            <a:t>1</a:t>
          </a:r>
          <a:r>
            <a:rPr kumimoji="1" lang="ja-JP" altLang="en-US" sz="1100">
              <a:solidFill>
                <a:schemeClr val="tx1"/>
              </a:solidFill>
            </a:rPr>
            <a:t>名分のように調整）</a:t>
          </a:r>
        </a:p>
        <a:p>
          <a:pPr algn="l"/>
          <a:r>
            <a:rPr kumimoji="1" lang="ja-JP" altLang="en-US" sz="1100">
              <a:solidFill>
                <a:schemeClr val="tx1"/>
              </a:solidFill>
            </a:rPr>
            <a:t>・派遣労働者や短時間労働者に係る経費を人件費に参入した場合は、従業員数に加える必要があります。（勤務時間によって調整してください。）</a:t>
          </a:r>
        </a:p>
        <a:p>
          <a:pPr algn="l"/>
          <a:r>
            <a:rPr kumimoji="1" lang="ja-JP" altLang="en-US" sz="1100">
              <a:solidFill>
                <a:schemeClr val="tx1"/>
              </a:solidFill>
            </a:rPr>
            <a:t>・常勤役員も従業員数に含みます。</a:t>
          </a:r>
        </a:p>
        <a:p>
          <a:pPr algn="l"/>
          <a:r>
            <a:rPr kumimoji="1" lang="ja-JP" altLang="en-US" sz="1100">
              <a:solidFill>
                <a:schemeClr val="tx1"/>
              </a:solidFill>
            </a:rPr>
            <a:t>・補助事業と他事業を兼任する方がいる場合や、従業員が</a:t>
          </a:r>
          <a:r>
            <a:rPr kumimoji="1" lang="en-US" altLang="ja-JP" sz="1100">
              <a:solidFill>
                <a:schemeClr val="tx1"/>
              </a:solidFill>
            </a:rPr>
            <a:t>1</a:t>
          </a:r>
          <a:r>
            <a:rPr kumimoji="1" lang="ja-JP" altLang="en-US" sz="1100">
              <a:solidFill>
                <a:schemeClr val="tx1"/>
              </a:solidFill>
            </a:rPr>
            <a:t>名の場合には、補助事業と他事業で按分して記入してください（</a:t>
          </a:r>
          <a:r>
            <a:rPr kumimoji="1" lang="en-US" altLang="ja-JP" sz="1100">
              <a:solidFill>
                <a:schemeClr val="tx1"/>
              </a:solidFill>
            </a:rPr>
            <a:t>0.6</a:t>
          </a:r>
          <a:r>
            <a:rPr kumimoji="1" lang="ja-JP" altLang="en-US" sz="1100">
              <a:solidFill>
                <a:schemeClr val="tx1"/>
              </a:solidFill>
            </a:rPr>
            <a:t>人／</a:t>
          </a:r>
          <a:r>
            <a:rPr kumimoji="1" lang="en-US" altLang="ja-JP" sz="1100">
              <a:solidFill>
                <a:schemeClr val="tx1"/>
              </a:solidFill>
            </a:rPr>
            <a:t>0.4</a:t>
          </a:r>
          <a:r>
            <a:rPr kumimoji="1" lang="ja-JP" altLang="en-US" sz="1100">
              <a:solidFill>
                <a:schemeClr val="tx1"/>
              </a:solidFill>
            </a:rPr>
            <a:t>人）等</a:t>
          </a:r>
        </a:p>
      </xdr:txBody>
    </xdr:sp>
    <xdr:clientData/>
  </xdr:twoCellAnchor>
  <xdr:twoCellAnchor>
    <xdr:from>
      <xdr:col>4</xdr:col>
      <xdr:colOff>106138</xdr:colOff>
      <xdr:row>76</xdr:row>
      <xdr:rowOff>13610</xdr:rowOff>
    </xdr:from>
    <xdr:to>
      <xdr:col>8</xdr:col>
      <xdr:colOff>875980</xdr:colOff>
      <xdr:row>78</xdr:row>
      <xdr:rowOff>244926</xdr:rowOff>
    </xdr:to>
    <xdr:sp macro="" textlink="">
      <xdr:nvSpPr>
        <xdr:cNvPr id="3" name="正方形/長方形 5">
          <a:extLst>
            <a:ext uri="{FF2B5EF4-FFF2-40B4-BE49-F238E27FC236}">
              <a16:creationId xmlns:a16="http://schemas.microsoft.com/office/drawing/2014/main" id="{6D46FF7C-BFFE-44B8-A76D-8F87CC2A66C9}"/>
            </a:ext>
          </a:extLst>
        </xdr:cNvPr>
        <xdr:cNvSpPr/>
      </xdr:nvSpPr>
      <xdr:spPr>
        <a:xfrm>
          <a:off x="7916638" y="23749910"/>
          <a:ext cx="5646642" cy="859966"/>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a:solidFill>
                <a:schemeClr val="tx1"/>
              </a:solidFill>
            </a:rPr>
            <a:t>生産性向上の状況確認に関して</a:t>
          </a:r>
          <a:endParaRPr kumimoji="1" lang="en-US" altLang="ja-JP" sz="1200" b="1">
            <a:solidFill>
              <a:schemeClr val="tx1"/>
            </a:solidFill>
          </a:endParaRPr>
        </a:p>
        <a:p>
          <a:pPr algn="l"/>
          <a:r>
            <a:rPr kumimoji="1" lang="ja-JP" altLang="en-US" sz="1100" b="0">
              <a:solidFill>
                <a:schemeClr val="tx1"/>
              </a:solidFill>
            </a:rPr>
            <a:t>・比較対象の事業について：</a:t>
          </a:r>
          <a:r>
            <a:rPr kumimoji="1" lang="ja-JP" altLang="en-US" sz="1100" b="0" u="sng">
              <a:solidFill>
                <a:schemeClr val="tx1"/>
              </a:solidFill>
            </a:rPr>
            <a:t>対象会社（事業）分を対象</a:t>
          </a:r>
          <a:r>
            <a:rPr kumimoji="1" lang="ja-JP" altLang="en-US" sz="1100" b="0">
              <a:solidFill>
                <a:schemeClr val="tx1"/>
              </a:solidFill>
            </a:rPr>
            <a:t>として比較します。全社＝補助事業であれば、全社が対象となります。</a:t>
          </a:r>
          <a:endParaRPr kumimoji="1" lang="en-US" altLang="ja-JP" sz="1100" b="0">
            <a:solidFill>
              <a:schemeClr val="tx1"/>
            </a:solidFill>
          </a:endParaRPr>
        </a:p>
      </xdr:txBody>
    </xdr:sp>
    <xdr:clientData/>
  </xdr:twoCellAnchor>
  <xdr:twoCellAnchor>
    <xdr:from>
      <xdr:col>4</xdr:col>
      <xdr:colOff>81645</xdr:colOff>
      <xdr:row>50</xdr:row>
      <xdr:rowOff>285752</xdr:rowOff>
    </xdr:from>
    <xdr:to>
      <xdr:col>8</xdr:col>
      <xdr:colOff>851487</xdr:colOff>
      <xdr:row>55</xdr:row>
      <xdr:rowOff>107156</xdr:rowOff>
    </xdr:to>
    <xdr:sp macro="" textlink="">
      <xdr:nvSpPr>
        <xdr:cNvPr id="6" name="正方形/長方形 7">
          <a:extLst>
            <a:ext uri="{FF2B5EF4-FFF2-40B4-BE49-F238E27FC236}">
              <a16:creationId xmlns:a16="http://schemas.microsoft.com/office/drawing/2014/main" id="{A261840A-30C0-4C09-99C5-A7CB026C99F5}"/>
            </a:ext>
          </a:extLst>
        </xdr:cNvPr>
        <xdr:cNvSpPr/>
      </xdr:nvSpPr>
      <xdr:spPr>
        <a:xfrm>
          <a:off x="7892145" y="15849602"/>
          <a:ext cx="5646642" cy="1393029"/>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a:solidFill>
                <a:schemeClr val="tx1"/>
              </a:solidFill>
            </a:rPr>
            <a:t>給与総支給額について</a:t>
          </a:r>
        </a:p>
        <a:p>
          <a:pPr algn="l"/>
          <a:r>
            <a:rPr kumimoji="1" lang="ja-JP" altLang="en-US" sz="1100">
              <a:solidFill>
                <a:schemeClr val="tx1"/>
              </a:solidFill>
            </a:rPr>
            <a:t>◆</a:t>
          </a:r>
          <a:r>
            <a:rPr lang="ja-JP" altLang="en-US" sz="1100">
              <a:solidFill>
                <a:schemeClr val="tx1"/>
              </a:solidFill>
            </a:rPr>
            <a:t> </a:t>
          </a:r>
          <a:r>
            <a:rPr lang="ja-JP" altLang="en-US" sz="1100" b="0" i="0" u="none" strike="noStrike">
              <a:solidFill>
                <a:schemeClr val="tx1"/>
              </a:solidFill>
              <a:effectLst/>
              <a:latin typeface="+mn-lt"/>
              <a:ea typeface="+mn-ea"/>
              <a:cs typeface="+mn-cs"/>
            </a:rPr>
            <a:t>以下の項目を足し合わせた金額で計算します◆</a:t>
          </a:r>
          <a:endParaRPr lang="en-US" altLang="ja-JP" sz="1100" b="0" i="0" u="none" strike="noStrike">
            <a:solidFill>
              <a:schemeClr val="tx1"/>
            </a:solidFill>
            <a:effectLst/>
            <a:latin typeface="+mn-lt"/>
            <a:ea typeface="+mn-ea"/>
            <a:cs typeface="+mn-cs"/>
          </a:endParaRPr>
        </a:p>
        <a:p>
          <a:pPr algn="l"/>
          <a:r>
            <a:rPr lang="ja-JP" altLang="en-US" sz="1100" b="0" i="0" u="none" strike="noStrike">
              <a:solidFill>
                <a:schemeClr val="tx1"/>
              </a:solidFill>
              <a:effectLst/>
              <a:latin typeface="+mn-lt"/>
              <a:ea typeface="+mn-ea"/>
              <a:cs typeface="+mn-cs"/>
            </a:rPr>
            <a:t>・青色申告決算書の「</a:t>
          </a:r>
          <a:r>
            <a:rPr lang="ja-JP" altLang="en-US" sz="1100" b="0" i="0" u="none" strike="noStrike">
              <a:solidFill>
                <a:srgbClr val="0070C0"/>
              </a:solidFill>
              <a:effectLst/>
              <a:latin typeface="+mn-lt"/>
              <a:ea typeface="+mn-ea"/>
              <a:cs typeface="+mn-cs"/>
            </a:rPr>
            <a:t>⑳給料賃金</a:t>
          </a:r>
          <a:r>
            <a:rPr lang="ja-JP" altLang="en-US" sz="1100" b="0" i="0" u="none" strike="noStrike">
              <a:solidFill>
                <a:schemeClr val="tx1"/>
              </a:solidFill>
              <a:effectLst/>
              <a:latin typeface="+mn-lt"/>
              <a:ea typeface="+mn-ea"/>
              <a:cs typeface="+mn-cs"/>
            </a:rPr>
            <a:t>」</a:t>
          </a:r>
          <a:endParaRPr lang="en-US" altLang="ja-JP" sz="1100" b="0" i="0" u="none" strike="noStrike">
            <a:solidFill>
              <a:schemeClr val="tx1"/>
            </a:solidFill>
            <a:effectLst/>
            <a:latin typeface="+mn-lt"/>
            <a:ea typeface="+mn-ea"/>
            <a:cs typeface="+mn-cs"/>
          </a:endParaRPr>
        </a:p>
        <a:p>
          <a:pPr algn="l"/>
          <a:r>
            <a:rPr lang="ja-JP" altLang="en-US" sz="1100" b="0" i="0" u="none" strike="noStrike">
              <a:solidFill>
                <a:schemeClr val="tx1"/>
              </a:solidFill>
              <a:effectLst/>
              <a:latin typeface="+mn-lt"/>
              <a:ea typeface="+mn-ea"/>
              <a:cs typeface="+mn-cs"/>
            </a:rPr>
            <a:t>・青色申告決算書の「</a:t>
          </a:r>
          <a:r>
            <a:rPr lang="ja-JP" altLang="en-US" sz="1100" b="0" i="0" u="none" strike="noStrike">
              <a:solidFill>
                <a:srgbClr val="0070C0"/>
              </a:solidFill>
              <a:effectLst/>
              <a:latin typeface="+mn-lt"/>
              <a:ea typeface="+mn-ea"/>
              <a:cs typeface="+mn-cs"/>
            </a:rPr>
            <a:t>㊳専従者給与</a:t>
          </a:r>
          <a:r>
            <a:rPr lang="ja-JP" altLang="en-US" sz="1100" b="0" i="0" u="none" strike="noStrike">
              <a:solidFill>
                <a:schemeClr val="tx1"/>
              </a:solidFill>
              <a:effectLst/>
              <a:latin typeface="+mn-lt"/>
              <a:ea typeface="+mn-ea"/>
              <a:cs typeface="+mn-cs"/>
            </a:rPr>
            <a:t>」</a:t>
          </a:r>
          <a:r>
            <a:rPr lang="ja-JP" altLang="en-US" sz="1100">
              <a:solidFill>
                <a:schemeClr val="tx1"/>
              </a:solidFill>
            </a:rPr>
            <a:t> </a:t>
          </a:r>
          <a:endParaRPr lang="en-US" altLang="ja-JP" sz="1100">
            <a:solidFill>
              <a:schemeClr val="tx1"/>
            </a:solidFill>
          </a:endParaRPr>
        </a:p>
        <a:p>
          <a:pPr algn="l"/>
          <a:r>
            <a:rPr lang="ja-JP" altLang="en-US" sz="1100" b="0" i="0" u="none" strike="noStrike">
              <a:solidFill>
                <a:schemeClr val="tx1"/>
              </a:solidFill>
              <a:effectLst/>
              <a:latin typeface="+mn-lt"/>
              <a:ea typeface="+mn-ea"/>
              <a:cs typeface="+mn-cs"/>
            </a:rPr>
            <a:t>・青色申告決算書の「</a:t>
          </a:r>
          <a:r>
            <a:rPr lang="ja-JP" altLang="en-US" sz="1100" b="0" i="0" u="none" strike="noStrike">
              <a:solidFill>
                <a:srgbClr val="0070C0"/>
              </a:solidFill>
              <a:effectLst/>
              <a:latin typeface="+mn-lt"/>
              <a:ea typeface="+mn-ea"/>
              <a:cs typeface="+mn-cs"/>
            </a:rPr>
            <a:t>㊸青色申告特別控除前の所得金額</a:t>
          </a:r>
          <a:r>
            <a:rPr lang="ja-JP" altLang="en-US" sz="1100" b="0" i="0" u="none" strike="noStrike">
              <a:solidFill>
                <a:schemeClr val="tx1"/>
              </a:solidFill>
              <a:effectLst/>
              <a:latin typeface="+mn-lt"/>
              <a:ea typeface="+mn-ea"/>
              <a:cs typeface="+mn-cs"/>
            </a:rPr>
            <a:t>」</a:t>
          </a:r>
          <a:r>
            <a:rPr lang="ja-JP" altLang="en-US" sz="1100">
              <a:solidFill>
                <a:schemeClr val="tx1"/>
              </a:solidFill>
            </a:rPr>
            <a:t> </a:t>
          </a:r>
          <a:endParaRPr kumimoji="1" lang="ja-JP" altLang="en-US" sz="1100">
            <a:solidFill>
              <a:schemeClr val="tx1"/>
            </a:solidFill>
          </a:endParaRPr>
        </a:p>
      </xdr:txBody>
    </xdr:sp>
    <xdr:clientData/>
  </xdr:twoCellAnchor>
  <xdr:twoCellAnchor>
    <xdr:from>
      <xdr:col>4</xdr:col>
      <xdr:colOff>81644</xdr:colOff>
      <xdr:row>57</xdr:row>
      <xdr:rowOff>297659</xdr:rowOff>
    </xdr:from>
    <xdr:to>
      <xdr:col>8</xdr:col>
      <xdr:colOff>851486</xdr:colOff>
      <xdr:row>63</xdr:row>
      <xdr:rowOff>0</xdr:rowOff>
    </xdr:to>
    <xdr:sp macro="" textlink="">
      <xdr:nvSpPr>
        <xdr:cNvPr id="7" name="正方形/長方形 9">
          <a:extLst>
            <a:ext uri="{FF2B5EF4-FFF2-40B4-BE49-F238E27FC236}">
              <a16:creationId xmlns:a16="http://schemas.microsoft.com/office/drawing/2014/main" id="{4FB0BC97-C0A2-4367-A69B-54B9818B5132}"/>
            </a:ext>
          </a:extLst>
        </xdr:cNvPr>
        <xdr:cNvSpPr/>
      </xdr:nvSpPr>
      <xdr:spPr>
        <a:xfrm>
          <a:off x="7892144" y="18061784"/>
          <a:ext cx="5646642" cy="1588291"/>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a:solidFill>
                <a:schemeClr val="tx1"/>
              </a:solidFill>
            </a:rPr>
            <a:t>人件費について</a:t>
          </a:r>
        </a:p>
        <a:p>
          <a:pPr algn="l"/>
          <a:r>
            <a:rPr kumimoji="1" lang="ja-JP" altLang="en-US" sz="1100">
              <a:solidFill>
                <a:schemeClr val="tx1"/>
              </a:solidFill>
            </a:rPr>
            <a:t>◆</a:t>
          </a:r>
          <a:r>
            <a:rPr lang="ja-JP" altLang="en-US" sz="1100">
              <a:solidFill>
                <a:schemeClr val="tx1"/>
              </a:solidFill>
            </a:rPr>
            <a:t> </a:t>
          </a:r>
          <a:r>
            <a:rPr lang="ja-JP" altLang="en-US" sz="1100" b="0" i="0" u="none" strike="noStrike">
              <a:solidFill>
                <a:schemeClr val="tx1"/>
              </a:solidFill>
              <a:effectLst/>
              <a:latin typeface="+mn-lt"/>
              <a:ea typeface="+mn-ea"/>
              <a:cs typeface="+mn-cs"/>
            </a:rPr>
            <a:t>以下の項目を足し合わせた金額で計算します◆</a:t>
          </a:r>
          <a:endParaRPr lang="en-US" altLang="ja-JP" sz="1100" b="0" i="0" u="none" strike="noStrike">
            <a:solidFill>
              <a:schemeClr val="tx1"/>
            </a:solidFill>
            <a:effectLst/>
            <a:latin typeface="+mn-lt"/>
            <a:ea typeface="+mn-ea"/>
            <a:cs typeface="+mn-cs"/>
          </a:endParaRPr>
        </a:p>
        <a:p>
          <a:pPr algn="l"/>
          <a:r>
            <a:rPr lang="ja-JP" altLang="en-US" sz="1100" b="0" i="0" u="none" strike="noStrike">
              <a:solidFill>
                <a:schemeClr val="tx1"/>
              </a:solidFill>
              <a:effectLst/>
              <a:latin typeface="+mn-lt"/>
              <a:ea typeface="+mn-ea"/>
              <a:cs typeface="+mn-cs"/>
            </a:rPr>
            <a:t>・青色申告決算書の「</a:t>
          </a:r>
          <a:r>
            <a:rPr lang="ja-JP" altLang="en-US" sz="1100" b="0" i="0" u="none" strike="noStrike">
              <a:solidFill>
                <a:srgbClr val="0070C0"/>
              </a:solidFill>
              <a:effectLst/>
              <a:latin typeface="+mn-lt"/>
              <a:ea typeface="+mn-ea"/>
              <a:cs typeface="+mn-cs"/>
            </a:rPr>
            <a:t>⑲福利厚生費</a:t>
          </a:r>
          <a:r>
            <a:rPr lang="ja-JP" altLang="en-US" sz="1100" b="0" i="0" u="none" strike="noStrike">
              <a:solidFill>
                <a:schemeClr val="tx1"/>
              </a:solidFill>
              <a:effectLst/>
              <a:latin typeface="+mn-lt"/>
              <a:ea typeface="+mn-ea"/>
              <a:cs typeface="+mn-cs"/>
            </a:rPr>
            <a:t>」</a:t>
          </a:r>
          <a:endParaRPr lang="en-US" altLang="ja-JP" sz="1100" b="0" i="0" u="none" strike="noStrike">
            <a:solidFill>
              <a:schemeClr val="tx1"/>
            </a:solidFill>
            <a:effectLst/>
            <a:latin typeface="+mn-lt"/>
            <a:ea typeface="+mn-ea"/>
            <a:cs typeface="+mn-cs"/>
          </a:endParaRPr>
        </a:p>
        <a:p>
          <a:pPr algn="l"/>
          <a:r>
            <a:rPr lang="ja-JP" altLang="en-US" sz="1100" b="0" i="0" u="none" strike="noStrike">
              <a:solidFill>
                <a:schemeClr val="tx1"/>
              </a:solidFill>
              <a:effectLst/>
              <a:latin typeface="+mn-lt"/>
              <a:ea typeface="+mn-ea"/>
              <a:cs typeface="+mn-cs"/>
            </a:rPr>
            <a:t>・青色申告決算書の「</a:t>
          </a:r>
          <a:r>
            <a:rPr lang="ja-JP" altLang="en-US" sz="1100" b="0" i="0" u="none" strike="noStrike">
              <a:solidFill>
                <a:srgbClr val="0070C0"/>
              </a:solidFill>
              <a:effectLst/>
              <a:latin typeface="+mn-lt"/>
              <a:ea typeface="+mn-ea"/>
              <a:cs typeface="+mn-cs"/>
            </a:rPr>
            <a:t>⑳給料賃金</a:t>
          </a:r>
          <a:r>
            <a:rPr lang="ja-JP" altLang="en-US" sz="1100" b="0" i="0" u="none" strike="noStrike">
              <a:solidFill>
                <a:schemeClr val="tx1"/>
              </a:solidFill>
              <a:effectLst/>
              <a:latin typeface="+mn-lt"/>
              <a:ea typeface="+mn-ea"/>
              <a:cs typeface="+mn-cs"/>
            </a:rPr>
            <a:t>」</a:t>
          </a:r>
          <a:r>
            <a:rPr lang="ja-JP" altLang="en-US" sz="1100">
              <a:solidFill>
                <a:schemeClr val="tx1"/>
              </a:solidFill>
            </a:rPr>
            <a:t> </a:t>
          </a:r>
          <a:endParaRPr lang="en-US" altLang="ja-JP" sz="1100">
            <a:solidFill>
              <a:schemeClr val="tx1"/>
            </a:solidFill>
          </a:endParaRPr>
        </a:p>
        <a:p>
          <a:pPr algn="l"/>
          <a:r>
            <a:rPr lang="ja-JP" altLang="en-US" sz="1100" b="0" i="0" u="none" strike="noStrike">
              <a:solidFill>
                <a:schemeClr val="tx1"/>
              </a:solidFill>
              <a:effectLst/>
              <a:latin typeface="+mn-lt"/>
              <a:ea typeface="+mn-ea"/>
              <a:cs typeface="+mn-cs"/>
            </a:rPr>
            <a:t>・青色申告決算書の「</a:t>
          </a:r>
          <a:r>
            <a:rPr lang="ja-JP" altLang="en-US" sz="1100" b="0" i="0" u="none" strike="noStrike">
              <a:solidFill>
                <a:srgbClr val="0070C0"/>
              </a:solidFill>
              <a:effectLst/>
              <a:latin typeface="+mn-lt"/>
              <a:ea typeface="+mn-ea"/>
              <a:cs typeface="+mn-cs"/>
            </a:rPr>
            <a:t>㊳専従者給与</a:t>
          </a:r>
          <a:r>
            <a:rPr lang="ja-JP" altLang="en-US" sz="1100" b="0" i="0" u="none" strike="noStrike">
              <a:solidFill>
                <a:schemeClr val="tx1"/>
              </a:solidFill>
              <a:effectLst/>
              <a:latin typeface="+mn-lt"/>
              <a:ea typeface="+mn-ea"/>
              <a:cs typeface="+mn-cs"/>
            </a:rPr>
            <a:t>」</a:t>
          </a:r>
          <a:endParaRPr lang="en-US" altLang="ja-JP" sz="1100" b="0" i="0" u="none" strike="noStrike">
            <a:solidFill>
              <a:schemeClr val="tx1"/>
            </a:solidFill>
            <a:effectLst/>
            <a:latin typeface="+mn-lt"/>
            <a:ea typeface="+mn-ea"/>
            <a:cs typeface="+mn-cs"/>
          </a:endParaRPr>
        </a:p>
        <a:p>
          <a:pPr algn="l"/>
          <a:r>
            <a:rPr lang="ja-JP" altLang="en-US" sz="1100" b="0" i="0" u="none" strike="noStrike">
              <a:solidFill>
                <a:schemeClr val="tx1"/>
              </a:solidFill>
              <a:effectLst/>
              <a:latin typeface="+mn-lt"/>
              <a:ea typeface="+mn-ea"/>
              <a:cs typeface="+mn-cs"/>
            </a:rPr>
            <a:t>・法定福利費</a:t>
          </a:r>
          <a:r>
            <a:rPr lang="ja-JP" altLang="en-US" sz="1100">
              <a:solidFill>
                <a:schemeClr val="tx1"/>
              </a:solidFill>
            </a:rPr>
            <a:t> </a:t>
          </a:r>
          <a:endParaRPr kumimoji="1" lang="ja-JP" altLang="en-US" sz="1100">
            <a:solidFill>
              <a:schemeClr val="tx1"/>
            </a:solidFill>
          </a:endParaRPr>
        </a:p>
      </xdr:txBody>
    </xdr:sp>
    <xdr:clientData/>
  </xdr:twoCellAnchor>
  <xdr:twoCellAnchor>
    <xdr:from>
      <xdr:col>4</xdr:col>
      <xdr:colOff>106138</xdr:colOff>
      <xdr:row>66</xdr:row>
      <xdr:rowOff>0</xdr:rowOff>
    </xdr:from>
    <xdr:to>
      <xdr:col>8</xdr:col>
      <xdr:colOff>875980</xdr:colOff>
      <xdr:row>72</xdr:row>
      <xdr:rowOff>263979</xdr:rowOff>
    </xdr:to>
    <xdr:sp macro="" textlink="">
      <xdr:nvSpPr>
        <xdr:cNvPr id="8" name="正方形/長方形 10">
          <a:extLst>
            <a:ext uri="{FF2B5EF4-FFF2-40B4-BE49-F238E27FC236}">
              <a16:creationId xmlns:a16="http://schemas.microsoft.com/office/drawing/2014/main" id="{45B4AE5D-555A-4085-9705-857792D69BDB}"/>
            </a:ext>
          </a:extLst>
        </xdr:cNvPr>
        <xdr:cNvSpPr/>
      </xdr:nvSpPr>
      <xdr:spPr>
        <a:xfrm>
          <a:off x="7916638" y="20593050"/>
          <a:ext cx="5646642" cy="2149929"/>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a:solidFill>
                <a:schemeClr val="tx1"/>
              </a:solidFill>
            </a:rPr>
            <a:t>減価償却費について</a:t>
          </a:r>
        </a:p>
        <a:p>
          <a:pPr algn="l"/>
          <a:r>
            <a:rPr kumimoji="1" lang="ja-JP" altLang="en-US" sz="1100">
              <a:solidFill>
                <a:schemeClr val="tx1"/>
              </a:solidFill>
            </a:rPr>
            <a:t>◆以下の項目を全て含んだ総額を記載してください。該当がない場合は</a:t>
          </a:r>
          <a:r>
            <a:rPr kumimoji="1" lang="en-US" altLang="ja-JP" sz="1100">
              <a:solidFill>
                <a:schemeClr val="tx1"/>
              </a:solidFill>
            </a:rPr>
            <a:t>0</a:t>
          </a:r>
          <a:r>
            <a:rPr kumimoji="1" lang="ja-JP" altLang="en-US" sz="1100">
              <a:solidFill>
                <a:schemeClr val="tx1"/>
              </a:solidFill>
            </a:rPr>
            <a:t>を記入してください◆</a:t>
          </a:r>
        </a:p>
        <a:p>
          <a:pPr algn="l"/>
          <a:r>
            <a:rPr kumimoji="1" lang="ja-JP" altLang="en-US" sz="1100">
              <a:solidFill>
                <a:schemeClr val="tx1"/>
              </a:solidFill>
            </a:rPr>
            <a:t>・青色申告決算書の「</a:t>
          </a:r>
          <a:r>
            <a:rPr kumimoji="1" lang="ja-JP" altLang="en-US" sz="1100">
              <a:solidFill>
                <a:srgbClr val="0070C0"/>
              </a:solidFill>
            </a:rPr>
            <a:t>⑱減価償却費</a:t>
          </a:r>
          <a:r>
            <a:rPr kumimoji="1" lang="ja-JP" altLang="en-US" sz="1100">
              <a:solidFill>
                <a:schemeClr val="tx1"/>
              </a:solidFill>
            </a:rPr>
            <a:t>」</a:t>
          </a:r>
        </a:p>
        <a:p>
          <a:pPr algn="l"/>
          <a:r>
            <a:rPr kumimoji="1" lang="ja-JP" altLang="en-US" sz="1100">
              <a:solidFill>
                <a:schemeClr val="tx1"/>
              </a:solidFill>
            </a:rPr>
            <a:t>・リース料</a:t>
          </a:r>
          <a:endParaRPr kumimoji="1" lang="en-US" altLang="ja-JP" sz="1100">
            <a:solidFill>
              <a:schemeClr val="tx1"/>
            </a:solidFill>
          </a:endParaRPr>
        </a:p>
        <a:p>
          <a:pPr algn="l"/>
          <a:r>
            <a:rPr kumimoji="1" lang="ja-JP" altLang="en-US" sz="1100">
              <a:solidFill>
                <a:schemeClr val="tx1"/>
              </a:solidFill>
            </a:rPr>
            <a:t>・繰延資産償却</a:t>
          </a:r>
        </a:p>
        <a:p>
          <a:pPr algn="l"/>
          <a:r>
            <a:rPr kumimoji="1" lang="en-US" altLang="ja-JP" sz="1100">
              <a:solidFill>
                <a:schemeClr val="tx1"/>
              </a:solidFill>
            </a:rPr>
            <a:t>※</a:t>
          </a:r>
          <a:r>
            <a:rPr kumimoji="1" lang="ja-JP" altLang="en-US" sz="1100">
              <a:solidFill>
                <a:schemeClr val="tx1"/>
              </a:solidFill>
            </a:rPr>
            <a:t>リース料には、地代・家賃以外の賃借料を含めてください。</a:t>
          </a:r>
        </a:p>
        <a:p>
          <a:pPr algn="l"/>
          <a:r>
            <a:rPr kumimoji="1" lang="ja-JP" altLang="en-US" sz="1100">
              <a:solidFill>
                <a:schemeClr val="tx1"/>
              </a:solidFill>
            </a:rPr>
            <a:t>（賃借料から地代・家賃を除けない場合は含みません。）</a:t>
          </a:r>
        </a:p>
      </xdr:txBody>
    </xdr:sp>
    <xdr:clientData/>
  </xdr:twoCellAnchor>
  <xdr:twoCellAnchor>
    <xdr:from>
      <xdr:col>5</xdr:col>
      <xdr:colOff>707564</xdr:colOff>
      <xdr:row>0</xdr:row>
      <xdr:rowOff>58431</xdr:rowOff>
    </xdr:from>
    <xdr:to>
      <xdr:col>5</xdr:col>
      <xdr:colOff>1787564</xdr:colOff>
      <xdr:row>1</xdr:row>
      <xdr:rowOff>13608</xdr:rowOff>
    </xdr:to>
    <xdr:sp macro="" textlink="">
      <xdr:nvSpPr>
        <xdr:cNvPr id="9" name="正方形/長方形 8">
          <a:extLst>
            <a:ext uri="{FF2B5EF4-FFF2-40B4-BE49-F238E27FC236}">
              <a16:creationId xmlns:a16="http://schemas.microsoft.com/office/drawing/2014/main" id="{7D5F2F0A-ECC3-4094-9763-932C10C0861C}"/>
            </a:ext>
          </a:extLst>
        </xdr:cNvPr>
        <xdr:cNvSpPr/>
      </xdr:nvSpPr>
      <xdr:spPr>
        <a:xfrm>
          <a:off x="9175289" y="58431"/>
          <a:ext cx="1080000" cy="269502"/>
        </a:xfrm>
        <a:prstGeom prst="rect">
          <a:avLst/>
        </a:prstGeom>
        <a:solidFill>
          <a:srgbClr val="99FFCC"/>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b="1" kern="1200">
              <a:solidFill>
                <a:sysClr val="windowText" lastClr="000000"/>
              </a:solidFill>
            </a:rPr>
            <a:t>3</a:t>
          </a:r>
          <a:r>
            <a:rPr kumimoji="1" lang="ja-JP" altLang="en-US" sz="1400" b="1" kern="1200">
              <a:solidFill>
                <a:sysClr val="windowText" lastClr="000000"/>
              </a:solidFill>
            </a:rPr>
            <a:t>回目用</a:t>
          </a:r>
        </a:p>
      </xdr:txBody>
    </xdr:sp>
    <xdr:clientData/>
  </xdr:twoCellAnchor>
  <xdr:twoCellAnchor>
    <xdr:from>
      <xdr:col>3</xdr:col>
      <xdr:colOff>1461282</xdr:colOff>
      <xdr:row>4</xdr:row>
      <xdr:rowOff>0</xdr:rowOff>
    </xdr:from>
    <xdr:to>
      <xdr:col>3</xdr:col>
      <xdr:colOff>2073282</xdr:colOff>
      <xdr:row>4</xdr:row>
      <xdr:rowOff>252000</xdr:rowOff>
    </xdr:to>
    <xdr:sp macro="" textlink="">
      <xdr:nvSpPr>
        <xdr:cNvPr id="10" name="正方形/長方形 172">
          <a:extLst>
            <a:ext uri="{FF2B5EF4-FFF2-40B4-BE49-F238E27FC236}">
              <a16:creationId xmlns:a16="http://schemas.microsoft.com/office/drawing/2014/main" id="{C84CC3DC-885A-4E7E-94DB-7E665333C833}"/>
            </a:ext>
          </a:extLst>
        </xdr:cNvPr>
        <xdr:cNvSpPr/>
      </xdr:nvSpPr>
      <xdr:spPr>
        <a:xfrm>
          <a:off x="7162675" y="1251857"/>
          <a:ext cx="612000" cy="252000"/>
        </a:xfrm>
        <a:prstGeom prst="rect">
          <a:avLst/>
        </a:prstGeom>
        <a:solidFill>
          <a:srgbClr val="FFFFCC"/>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clientData/>
  </xdr:twoCellAnchor>
  <xdr:twoCellAnchor>
    <xdr:from>
      <xdr:col>5</xdr:col>
      <xdr:colOff>942016</xdr:colOff>
      <xdr:row>4</xdr:row>
      <xdr:rowOff>0</xdr:rowOff>
    </xdr:from>
    <xdr:to>
      <xdr:col>5</xdr:col>
      <xdr:colOff>1554016</xdr:colOff>
      <xdr:row>4</xdr:row>
      <xdr:rowOff>252000</xdr:rowOff>
    </xdr:to>
    <xdr:sp macro="" textlink="">
      <xdr:nvSpPr>
        <xdr:cNvPr id="11" name="正方形/長方形 10">
          <a:extLst>
            <a:ext uri="{FF2B5EF4-FFF2-40B4-BE49-F238E27FC236}">
              <a16:creationId xmlns:a16="http://schemas.microsoft.com/office/drawing/2014/main" id="{6528AB71-5E71-459C-9335-34D18FE1B461}"/>
            </a:ext>
          </a:extLst>
        </xdr:cNvPr>
        <xdr:cNvSpPr/>
      </xdr:nvSpPr>
      <xdr:spPr>
        <a:xfrm>
          <a:off x="9854695" y="1251857"/>
          <a:ext cx="612000" cy="252000"/>
        </a:xfrm>
        <a:prstGeom prst="rect">
          <a:avLst/>
        </a:prstGeom>
        <a:solidFill>
          <a:schemeClr val="accent5">
            <a:lumMod val="20000"/>
            <a:lumOff val="80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clientData/>
  </xdr:twoCellAnchor>
  <xdr:twoCellAnchor>
    <xdr:from>
      <xdr:col>2</xdr:col>
      <xdr:colOff>2353233</xdr:colOff>
      <xdr:row>3</xdr:row>
      <xdr:rowOff>312963</xdr:rowOff>
    </xdr:from>
    <xdr:to>
      <xdr:col>3</xdr:col>
      <xdr:colOff>1483178</xdr:colOff>
      <xdr:row>4</xdr:row>
      <xdr:rowOff>272142</xdr:rowOff>
    </xdr:to>
    <xdr:sp macro="" textlink="">
      <xdr:nvSpPr>
        <xdr:cNvPr id="12" name="正方形/長方形 172">
          <a:extLst>
            <a:ext uri="{FF2B5EF4-FFF2-40B4-BE49-F238E27FC236}">
              <a16:creationId xmlns:a16="http://schemas.microsoft.com/office/drawing/2014/main" id="{250D019B-B647-4BAC-818D-19F21E21C3AF}"/>
            </a:ext>
          </a:extLst>
        </xdr:cNvPr>
        <xdr:cNvSpPr/>
      </xdr:nvSpPr>
      <xdr:spPr>
        <a:xfrm>
          <a:off x="5496483" y="1251856"/>
          <a:ext cx="1688088" cy="272143"/>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kern="1200">
              <a:solidFill>
                <a:schemeClr val="tx1"/>
              </a:solidFill>
            </a:rPr>
            <a:t>薄黄色セル（必須）⇒</a:t>
          </a:r>
        </a:p>
      </xdr:txBody>
    </xdr:sp>
    <xdr:clientData/>
  </xdr:twoCellAnchor>
  <xdr:twoCellAnchor>
    <xdr:from>
      <xdr:col>3</xdr:col>
      <xdr:colOff>2172856</xdr:colOff>
      <xdr:row>4</xdr:row>
      <xdr:rowOff>0</xdr:rowOff>
    </xdr:from>
    <xdr:to>
      <xdr:col>5</xdr:col>
      <xdr:colOff>1050936</xdr:colOff>
      <xdr:row>4</xdr:row>
      <xdr:rowOff>252000</xdr:rowOff>
    </xdr:to>
    <xdr:sp macro="" textlink="">
      <xdr:nvSpPr>
        <xdr:cNvPr id="13" name="正方形/長方形 172">
          <a:extLst>
            <a:ext uri="{FF2B5EF4-FFF2-40B4-BE49-F238E27FC236}">
              <a16:creationId xmlns:a16="http://schemas.microsoft.com/office/drawing/2014/main" id="{AF9D9EBB-15B0-4538-90A4-061F4732CA79}"/>
            </a:ext>
          </a:extLst>
        </xdr:cNvPr>
        <xdr:cNvSpPr/>
      </xdr:nvSpPr>
      <xdr:spPr>
        <a:xfrm>
          <a:off x="7874249" y="1251857"/>
          <a:ext cx="2089366" cy="25200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kern="1200">
              <a:solidFill>
                <a:schemeClr val="tx1"/>
              </a:solidFill>
            </a:rPr>
            <a:t>薄青色セル（自動反映）⇒</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4</xdr:col>
      <xdr:colOff>106138</xdr:colOff>
      <xdr:row>79</xdr:row>
      <xdr:rowOff>2</xdr:rowOff>
    </xdr:from>
    <xdr:to>
      <xdr:col>8</xdr:col>
      <xdr:colOff>875980</xdr:colOff>
      <xdr:row>89</xdr:row>
      <xdr:rowOff>13610</xdr:rowOff>
    </xdr:to>
    <xdr:sp macro="" textlink="">
      <xdr:nvSpPr>
        <xdr:cNvPr id="2" name="正方形/長方形 1">
          <a:extLst>
            <a:ext uri="{FF2B5EF4-FFF2-40B4-BE49-F238E27FC236}">
              <a16:creationId xmlns:a16="http://schemas.microsoft.com/office/drawing/2014/main" id="{FD14326C-BBF7-445C-8BED-6D2654AB0243}"/>
            </a:ext>
          </a:extLst>
        </xdr:cNvPr>
        <xdr:cNvSpPr/>
      </xdr:nvSpPr>
      <xdr:spPr>
        <a:xfrm>
          <a:off x="8371933" y="24974552"/>
          <a:ext cx="5762847" cy="3160668"/>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a:solidFill>
                <a:schemeClr val="tx1"/>
              </a:solidFill>
            </a:rPr>
            <a:t>⑩ 従業員数について</a:t>
          </a:r>
        </a:p>
        <a:p>
          <a:pPr algn="l"/>
          <a:r>
            <a:rPr kumimoji="1" lang="ja-JP" altLang="en-US" sz="1100">
              <a:solidFill>
                <a:schemeClr val="tx1"/>
              </a:solidFill>
            </a:rPr>
            <a:t>◆本項目では、一人当たりの付加価値額算出のために、以下の手順で補助事業に係る従業員数を記入してください◆</a:t>
          </a:r>
        </a:p>
        <a:p>
          <a:pPr algn="l"/>
          <a:r>
            <a:rPr kumimoji="1" lang="ja-JP" altLang="en-US" sz="1100">
              <a:solidFill>
                <a:schemeClr val="tx1"/>
              </a:solidFill>
            </a:rPr>
            <a:t>（本シート上部の損益計算書部分に記入した従業員数と相違しても構いません。）</a:t>
          </a:r>
          <a:endParaRPr kumimoji="1" lang="en-US" altLang="ja-JP" sz="1100">
            <a:solidFill>
              <a:schemeClr val="tx1"/>
            </a:solidFill>
          </a:endParaRPr>
        </a:p>
        <a:p>
          <a:pPr algn="l"/>
          <a:endParaRPr kumimoji="1" lang="ja-JP" altLang="en-US" sz="1100">
            <a:solidFill>
              <a:schemeClr val="tx1"/>
            </a:solidFill>
          </a:endParaRPr>
        </a:p>
        <a:p>
          <a:pPr algn="l"/>
          <a:r>
            <a:rPr kumimoji="1" lang="ja-JP" altLang="en-US" sz="1100">
              <a:solidFill>
                <a:schemeClr val="tx1"/>
              </a:solidFill>
            </a:rPr>
            <a:t>・正社員に準じた労働形態である場合には、従業員数に含めてください。</a:t>
          </a:r>
        </a:p>
        <a:p>
          <a:pPr algn="l"/>
          <a:r>
            <a:rPr kumimoji="1" lang="ja-JP" altLang="en-US" sz="1100">
              <a:solidFill>
                <a:schemeClr val="tx1"/>
              </a:solidFill>
            </a:rPr>
            <a:t>　その場合、勤務時間により人数を調整してください。（</a:t>
          </a:r>
          <a:r>
            <a:rPr kumimoji="1" lang="en-US" altLang="ja-JP" sz="1100">
              <a:solidFill>
                <a:schemeClr val="tx1"/>
              </a:solidFill>
            </a:rPr>
            <a:t>4</a:t>
          </a:r>
          <a:r>
            <a:rPr kumimoji="1" lang="ja-JP" altLang="en-US" sz="1100">
              <a:solidFill>
                <a:schemeClr val="tx1"/>
              </a:solidFill>
            </a:rPr>
            <a:t>時間勤務パート</a:t>
          </a:r>
          <a:r>
            <a:rPr kumimoji="1" lang="en-US" altLang="ja-JP" sz="1100">
              <a:solidFill>
                <a:schemeClr val="tx1"/>
              </a:solidFill>
            </a:rPr>
            <a:t>2</a:t>
          </a:r>
          <a:r>
            <a:rPr kumimoji="1" lang="ja-JP" altLang="en-US" sz="1100">
              <a:solidFill>
                <a:schemeClr val="tx1"/>
              </a:solidFill>
            </a:rPr>
            <a:t>名→従業員数を</a:t>
          </a:r>
          <a:r>
            <a:rPr kumimoji="1" lang="en-US" altLang="ja-JP" sz="1100">
              <a:solidFill>
                <a:schemeClr val="tx1"/>
              </a:solidFill>
            </a:rPr>
            <a:t>1</a:t>
          </a:r>
          <a:r>
            <a:rPr kumimoji="1" lang="ja-JP" altLang="en-US" sz="1100">
              <a:solidFill>
                <a:schemeClr val="tx1"/>
              </a:solidFill>
            </a:rPr>
            <a:t>名分のように調整）</a:t>
          </a:r>
        </a:p>
        <a:p>
          <a:pPr algn="l"/>
          <a:r>
            <a:rPr kumimoji="1" lang="ja-JP" altLang="en-US" sz="1100">
              <a:solidFill>
                <a:schemeClr val="tx1"/>
              </a:solidFill>
            </a:rPr>
            <a:t>・派遣労働者や短時間労働者に係る経費を人件費に参入した場合は、従業員数に加える必要があります。（勤務時間によって調整してください。）</a:t>
          </a:r>
        </a:p>
        <a:p>
          <a:pPr algn="l"/>
          <a:r>
            <a:rPr kumimoji="1" lang="ja-JP" altLang="en-US" sz="1100">
              <a:solidFill>
                <a:schemeClr val="tx1"/>
              </a:solidFill>
            </a:rPr>
            <a:t>・常勤役員も従業員数に含みます。</a:t>
          </a:r>
        </a:p>
        <a:p>
          <a:pPr algn="l"/>
          <a:r>
            <a:rPr kumimoji="1" lang="ja-JP" altLang="en-US" sz="1100">
              <a:solidFill>
                <a:schemeClr val="tx1"/>
              </a:solidFill>
            </a:rPr>
            <a:t>・補助事業と他事業を兼任する方がいる場合や、従業員が</a:t>
          </a:r>
          <a:r>
            <a:rPr kumimoji="1" lang="en-US" altLang="ja-JP" sz="1100">
              <a:solidFill>
                <a:schemeClr val="tx1"/>
              </a:solidFill>
            </a:rPr>
            <a:t>1</a:t>
          </a:r>
          <a:r>
            <a:rPr kumimoji="1" lang="ja-JP" altLang="en-US" sz="1100">
              <a:solidFill>
                <a:schemeClr val="tx1"/>
              </a:solidFill>
            </a:rPr>
            <a:t>名の場合には、補助事業と他事業で按分して記入してください（</a:t>
          </a:r>
          <a:r>
            <a:rPr kumimoji="1" lang="en-US" altLang="ja-JP" sz="1100">
              <a:solidFill>
                <a:schemeClr val="tx1"/>
              </a:solidFill>
            </a:rPr>
            <a:t>0.6</a:t>
          </a:r>
          <a:r>
            <a:rPr kumimoji="1" lang="ja-JP" altLang="en-US" sz="1100">
              <a:solidFill>
                <a:schemeClr val="tx1"/>
              </a:solidFill>
            </a:rPr>
            <a:t>人／</a:t>
          </a:r>
          <a:r>
            <a:rPr kumimoji="1" lang="en-US" altLang="ja-JP" sz="1100">
              <a:solidFill>
                <a:schemeClr val="tx1"/>
              </a:solidFill>
            </a:rPr>
            <a:t>0.4</a:t>
          </a:r>
          <a:r>
            <a:rPr kumimoji="1" lang="ja-JP" altLang="en-US" sz="1100">
              <a:solidFill>
                <a:schemeClr val="tx1"/>
              </a:solidFill>
            </a:rPr>
            <a:t>人）等</a:t>
          </a:r>
        </a:p>
      </xdr:txBody>
    </xdr:sp>
    <xdr:clientData/>
  </xdr:twoCellAnchor>
  <xdr:twoCellAnchor>
    <xdr:from>
      <xdr:col>4</xdr:col>
      <xdr:colOff>106138</xdr:colOff>
      <xdr:row>76</xdr:row>
      <xdr:rowOff>13610</xdr:rowOff>
    </xdr:from>
    <xdr:to>
      <xdr:col>8</xdr:col>
      <xdr:colOff>875980</xdr:colOff>
      <xdr:row>78</xdr:row>
      <xdr:rowOff>244926</xdr:rowOff>
    </xdr:to>
    <xdr:sp macro="" textlink="">
      <xdr:nvSpPr>
        <xdr:cNvPr id="3" name="正方形/長方形 5">
          <a:extLst>
            <a:ext uri="{FF2B5EF4-FFF2-40B4-BE49-F238E27FC236}">
              <a16:creationId xmlns:a16="http://schemas.microsoft.com/office/drawing/2014/main" id="{415BBF3E-FB9A-4E10-A9D2-BFFA6E0AAB62}"/>
            </a:ext>
          </a:extLst>
        </xdr:cNvPr>
        <xdr:cNvSpPr/>
      </xdr:nvSpPr>
      <xdr:spPr>
        <a:xfrm>
          <a:off x="8371933" y="24048995"/>
          <a:ext cx="5762847" cy="859966"/>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a:solidFill>
                <a:schemeClr val="tx1"/>
              </a:solidFill>
            </a:rPr>
            <a:t>生産性向上の状況確認に関して</a:t>
          </a:r>
          <a:endParaRPr kumimoji="1" lang="en-US" altLang="ja-JP" sz="1200" b="1">
            <a:solidFill>
              <a:schemeClr val="tx1"/>
            </a:solidFill>
          </a:endParaRPr>
        </a:p>
        <a:p>
          <a:pPr algn="l"/>
          <a:r>
            <a:rPr kumimoji="1" lang="ja-JP" altLang="en-US" sz="1100" b="0">
              <a:solidFill>
                <a:schemeClr val="tx1"/>
              </a:solidFill>
            </a:rPr>
            <a:t>・比較対象の事業について：</a:t>
          </a:r>
          <a:r>
            <a:rPr kumimoji="1" lang="ja-JP" altLang="en-US" sz="1100" b="0" u="sng">
              <a:solidFill>
                <a:schemeClr val="tx1"/>
              </a:solidFill>
            </a:rPr>
            <a:t>対象会社（事業）分を対象</a:t>
          </a:r>
          <a:r>
            <a:rPr kumimoji="1" lang="ja-JP" altLang="en-US" sz="1100" b="0">
              <a:solidFill>
                <a:schemeClr val="tx1"/>
              </a:solidFill>
            </a:rPr>
            <a:t>として比較します。全社＝補助事業であれば、全社が対象となります。</a:t>
          </a:r>
          <a:endParaRPr kumimoji="1" lang="en-US" altLang="ja-JP" sz="1100" b="0">
            <a:solidFill>
              <a:schemeClr val="tx1"/>
            </a:solidFill>
          </a:endParaRPr>
        </a:p>
      </xdr:txBody>
    </xdr:sp>
    <xdr:clientData/>
  </xdr:twoCellAnchor>
  <xdr:twoCellAnchor>
    <xdr:from>
      <xdr:col>4</xdr:col>
      <xdr:colOff>81645</xdr:colOff>
      <xdr:row>50</xdr:row>
      <xdr:rowOff>285752</xdr:rowOff>
    </xdr:from>
    <xdr:to>
      <xdr:col>8</xdr:col>
      <xdr:colOff>851487</xdr:colOff>
      <xdr:row>55</xdr:row>
      <xdr:rowOff>107156</xdr:rowOff>
    </xdr:to>
    <xdr:sp macro="" textlink="">
      <xdr:nvSpPr>
        <xdr:cNvPr id="4" name="正方形/長方形 7">
          <a:extLst>
            <a:ext uri="{FF2B5EF4-FFF2-40B4-BE49-F238E27FC236}">
              <a16:creationId xmlns:a16="http://schemas.microsoft.com/office/drawing/2014/main" id="{0506FA6B-89F9-48D8-BFD4-F4252A9B0469}"/>
            </a:ext>
          </a:extLst>
        </xdr:cNvPr>
        <xdr:cNvSpPr/>
      </xdr:nvSpPr>
      <xdr:spPr>
        <a:xfrm>
          <a:off x="8351250" y="16141067"/>
          <a:ext cx="5762847" cy="1394934"/>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a:solidFill>
                <a:schemeClr val="tx1"/>
              </a:solidFill>
            </a:rPr>
            <a:t>給与総支給額について</a:t>
          </a:r>
        </a:p>
        <a:p>
          <a:pPr algn="l"/>
          <a:r>
            <a:rPr kumimoji="1" lang="ja-JP" altLang="en-US" sz="1100">
              <a:solidFill>
                <a:schemeClr val="tx1"/>
              </a:solidFill>
            </a:rPr>
            <a:t>◆</a:t>
          </a:r>
          <a:r>
            <a:rPr lang="ja-JP" altLang="en-US" sz="1100">
              <a:solidFill>
                <a:schemeClr val="tx1"/>
              </a:solidFill>
            </a:rPr>
            <a:t> </a:t>
          </a:r>
          <a:r>
            <a:rPr lang="ja-JP" altLang="en-US" sz="1100" b="0" i="0" u="none" strike="noStrike">
              <a:solidFill>
                <a:schemeClr val="tx1"/>
              </a:solidFill>
              <a:effectLst/>
              <a:latin typeface="+mn-lt"/>
              <a:ea typeface="+mn-ea"/>
              <a:cs typeface="+mn-cs"/>
            </a:rPr>
            <a:t>以下の項目を足し合わせた金額で計算します◆</a:t>
          </a:r>
          <a:endParaRPr lang="en-US" altLang="ja-JP" sz="1100" b="0" i="0" u="none" strike="noStrike">
            <a:solidFill>
              <a:schemeClr val="tx1"/>
            </a:solidFill>
            <a:effectLst/>
            <a:latin typeface="+mn-lt"/>
            <a:ea typeface="+mn-ea"/>
            <a:cs typeface="+mn-cs"/>
          </a:endParaRPr>
        </a:p>
        <a:p>
          <a:pPr algn="l"/>
          <a:r>
            <a:rPr lang="ja-JP" altLang="en-US" sz="1100" b="0" i="0" u="none" strike="noStrike">
              <a:solidFill>
                <a:schemeClr val="tx1"/>
              </a:solidFill>
              <a:effectLst/>
              <a:latin typeface="+mn-lt"/>
              <a:ea typeface="+mn-ea"/>
              <a:cs typeface="+mn-cs"/>
            </a:rPr>
            <a:t>・青色申告決算書の「</a:t>
          </a:r>
          <a:r>
            <a:rPr lang="ja-JP" altLang="en-US" sz="1100" b="0" i="0" u="none" strike="noStrike">
              <a:solidFill>
                <a:srgbClr val="0070C0"/>
              </a:solidFill>
              <a:effectLst/>
              <a:latin typeface="+mn-lt"/>
              <a:ea typeface="+mn-ea"/>
              <a:cs typeface="+mn-cs"/>
            </a:rPr>
            <a:t>⑳給料賃金</a:t>
          </a:r>
          <a:r>
            <a:rPr lang="ja-JP" altLang="en-US" sz="1100" b="0" i="0" u="none" strike="noStrike">
              <a:solidFill>
                <a:schemeClr val="tx1"/>
              </a:solidFill>
              <a:effectLst/>
              <a:latin typeface="+mn-lt"/>
              <a:ea typeface="+mn-ea"/>
              <a:cs typeface="+mn-cs"/>
            </a:rPr>
            <a:t>」</a:t>
          </a:r>
          <a:endParaRPr lang="en-US" altLang="ja-JP" sz="1100" b="0" i="0" u="none" strike="noStrike">
            <a:solidFill>
              <a:schemeClr val="tx1"/>
            </a:solidFill>
            <a:effectLst/>
            <a:latin typeface="+mn-lt"/>
            <a:ea typeface="+mn-ea"/>
            <a:cs typeface="+mn-cs"/>
          </a:endParaRPr>
        </a:p>
        <a:p>
          <a:pPr algn="l"/>
          <a:r>
            <a:rPr lang="ja-JP" altLang="en-US" sz="1100" b="0" i="0" u="none" strike="noStrike">
              <a:solidFill>
                <a:schemeClr val="tx1"/>
              </a:solidFill>
              <a:effectLst/>
              <a:latin typeface="+mn-lt"/>
              <a:ea typeface="+mn-ea"/>
              <a:cs typeface="+mn-cs"/>
            </a:rPr>
            <a:t>・青色申告決算書の「</a:t>
          </a:r>
          <a:r>
            <a:rPr lang="ja-JP" altLang="en-US" sz="1100" b="0" i="0" u="none" strike="noStrike">
              <a:solidFill>
                <a:srgbClr val="0070C0"/>
              </a:solidFill>
              <a:effectLst/>
              <a:latin typeface="+mn-lt"/>
              <a:ea typeface="+mn-ea"/>
              <a:cs typeface="+mn-cs"/>
            </a:rPr>
            <a:t>㊳専従者給与</a:t>
          </a:r>
          <a:r>
            <a:rPr lang="ja-JP" altLang="en-US" sz="1100" b="0" i="0" u="none" strike="noStrike">
              <a:solidFill>
                <a:schemeClr val="tx1"/>
              </a:solidFill>
              <a:effectLst/>
              <a:latin typeface="+mn-lt"/>
              <a:ea typeface="+mn-ea"/>
              <a:cs typeface="+mn-cs"/>
            </a:rPr>
            <a:t>」</a:t>
          </a:r>
          <a:r>
            <a:rPr lang="ja-JP" altLang="en-US" sz="1100">
              <a:solidFill>
                <a:schemeClr val="tx1"/>
              </a:solidFill>
            </a:rPr>
            <a:t> </a:t>
          </a:r>
          <a:endParaRPr lang="en-US" altLang="ja-JP" sz="1100">
            <a:solidFill>
              <a:schemeClr val="tx1"/>
            </a:solidFill>
          </a:endParaRPr>
        </a:p>
        <a:p>
          <a:pPr algn="l"/>
          <a:r>
            <a:rPr lang="ja-JP" altLang="en-US" sz="1100" b="0" i="0" u="none" strike="noStrike">
              <a:solidFill>
                <a:schemeClr val="tx1"/>
              </a:solidFill>
              <a:effectLst/>
              <a:latin typeface="+mn-lt"/>
              <a:ea typeface="+mn-ea"/>
              <a:cs typeface="+mn-cs"/>
            </a:rPr>
            <a:t>・青色申告決算書の「</a:t>
          </a:r>
          <a:r>
            <a:rPr lang="ja-JP" altLang="en-US" sz="1100" b="0" i="0" u="none" strike="noStrike">
              <a:solidFill>
                <a:srgbClr val="0070C0"/>
              </a:solidFill>
              <a:effectLst/>
              <a:latin typeface="+mn-lt"/>
              <a:ea typeface="+mn-ea"/>
              <a:cs typeface="+mn-cs"/>
            </a:rPr>
            <a:t>㊸青色申告特別控除前の所得金額</a:t>
          </a:r>
          <a:r>
            <a:rPr lang="ja-JP" altLang="en-US" sz="1100" b="0" i="0" u="none" strike="noStrike">
              <a:solidFill>
                <a:schemeClr val="tx1"/>
              </a:solidFill>
              <a:effectLst/>
              <a:latin typeface="+mn-lt"/>
              <a:ea typeface="+mn-ea"/>
              <a:cs typeface="+mn-cs"/>
            </a:rPr>
            <a:t>」</a:t>
          </a:r>
          <a:r>
            <a:rPr lang="ja-JP" altLang="en-US" sz="1100">
              <a:solidFill>
                <a:schemeClr val="tx1"/>
              </a:solidFill>
            </a:rPr>
            <a:t> </a:t>
          </a:r>
          <a:endParaRPr kumimoji="1" lang="ja-JP" altLang="en-US" sz="1100">
            <a:solidFill>
              <a:schemeClr val="tx1"/>
            </a:solidFill>
          </a:endParaRPr>
        </a:p>
      </xdr:txBody>
    </xdr:sp>
    <xdr:clientData/>
  </xdr:twoCellAnchor>
  <xdr:twoCellAnchor>
    <xdr:from>
      <xdr:col>4</xdr:col>
      <xdr:colOff>81644</xdr:colOff>
      <xdr:row>57</xdr:row>
      <xdr:rowOff>297659</xdr:rowOff>
    </xdr:from>
    <xdr:to>
      <xdr:col>8</xdr:col>
      <xdr:colOff>851486</xdr:colOff>
      <xdr:row>63</xdr:row>
      <xdr:rowOff>0</xdr:rowOff>
    </xdr:to>
    <xdr:sp macro="" textlink="">
      <xdr:nvSpPr>
        <xdr:cNvPr id="5" name="正方形/長方形 9">
          <a:extLst>
            <a:ext uri="{FF2B5EF4-FFF2-40B4-BE49-F238E27FC236}">
              <a16:creationId xmlns:a16="http://schemas.microsoft.com/office/drawing/2014/main" id="{C83B858B-4F05-4809-9FA7-C77CE08F9DCC}"/>
            </a:ext>
          </a:extLst>
        </xdr:cNvPr>
        <xdr:cNvSpPr/>
      </xdr:nvSpPr>
      <xdr:spPr>
        <a:xfrm>
          <a:off x="8351249" y="18355154"/>
          <a:ext cx="5762847" cy="1590196"/>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a:solidFill>
                <a:schemeClr val="tx1"/>
              </a:solidFill>
            </a:rPr>
            <a:t>人件費について</a:t>
          </a:r>
        </a:p>
        <a:p>
          <a:pPr algn="l"/>
          <a:r>
            <a:rPr kumimoji="1" lang="ja-JP" altLang="en-US" sz="1100">
              <a:solidFill>
                <a:schemeClr val="tx1"/>
              </a:solidFill>
            </a:rPr>
            <a:t>◆</a:t>
          </a:r>
          <a:r>
            <a:rPr lang="ja-JP" altLang="en-US" sz="1100">
              <a:solidFill>
                <a:schemeClr val="tx1"/>
              </a:solidFill>
            </a:rPr>
            <a:t> </a:t>
          </a:r>
          <a:r>
            <a:rPr lang="ja-JP" altLang="en-US" sz="1100" b="0" i="0" u="none" strike="noStrike">
              <a:solidFill>
                <a:schemeClr val="tx1"/>
              </a:solidFill>
              <a:effectLst/>
              <a:latin typeface="+mn-lt"/>
              <a:ea typeface="+mn-ea"/>
              <a:cs typeface="+mn-cs"/>
            </a:rPr>
            <a:t>以下の項目を足し合わせた金額で計算します◆</a:t>
          </a:r>
          <a:endParaRPr lang="en-US" altLang="ja-JP" sz="1100" b="0" i="0" u="none" strike="noStrike">
            <a:solidFill>
              <a:schemeClr val="tx1"/>
            </a:solidFill>
            <a:effectLst/>
            <a:latin typeface="+mn-lt"/>
            <a:ea typeface="+mn-ea"/>
            <a:cs typeface="+mn-cs"/>
          </a:endParaRPr>
        </a:p>
        <a:p>
          <a:pPr algn="l"/>
          <a:r>
            <a:rPr lang="ja-JP" altLang="en-US" sz="1100" b="0" i="0" u="none" strike="noStrike">
              <a:solidFill>
                <a:schemeClr val="tx1"/>
              </a:solidFill>
              <a:effectLst/>
              <a:latin typeface="+mn-lt"/>
              <a:ea typeface="+mn-ea"/>
              <a:cs typeface="+mn-cs"/>
            </a:rPr>
            <a:t>・青色申告決算書の「</a:t>
          </a:r>
          <a:r>
            <a:rPr lang="ja-JP" altLang="en-US" sz="1100" b="0" i="0" u="none" strike="noStrike">
              <a:solidFill>
                <a:srgbClr val="0070C0"/>
              </a:solidFill>
              <a:effectLst/>
              <a:latin typeface="+mn-lt"/>
              <a:ea typeface="+mn-ea"/>
              <a:cs typeface="+mn-cs"/>
            </a:rPr>
            <a:t>⑲福利厚生費</a:t>
          </a:r>
          <a:r>
            <a:rPr lang="ja-JP" altLang="en-US" sz="1100" b="0" i="0" u="none" strike="noStrike">
              <a:solidFill>
                <a:schemeClr val="tx1"/>
              </a:solidFill>
              <a:effectLst/>
              <a:latin typeface="+mn-lt"/>
              <a:ea typeface="+mn-ea"/>
              <a:cs typeface="+mn-cs"/>
            </a:rPr>
            <a:t>」</a:t>
          </a:r>
          <a:endParaRPr lang="en-US" altLang="ja-JP" sz="1100" b="0" i="0" u="none" strike="noStrike">
            <a:solidFill>
              <a:schemeClr val="tx1"/>
            </a:solidFill>
            <a:effectLst/>
            <a:latin typeface="+mn-lt"/>
            <a:ea typeface="+mn-ea"/>
            <a:cs typeface="+mn-cs"/>
          </a:endParaRPr>
        </a:p>
        <a:p>
          <a:pPr algn="l"/>
          <a:r>
            <a:rPr lang="ja-JP" altLang="en-US" sz="1100" b="0" i="0" u="none" strike="noStrike">
              <a:solidFill>
                <a:schemeClr val="tx1"/>
              </a:solidFill>
              <a:effectLst/>
              <a:latin typeface="+mn-lt"/>
              <a:ea typeface="+mn-ea"/>
              <a:cs typeface="+mn-cs"/>
            </a:rPr>
            <a:t>・青色申告決算書の「</a:t>
          </a:r>
          <a:r>
            <a:rPr lang="ja-JP" altLang="en-US" sz="1100" b="0" i="0" u="none" strike="noStrike">
              <a:solidFill>
                <a:srgbClr val="0070C0"/>
              </a:solidFill>
              <a:effectLst/>
              <a:latin typeface="+mn-lt"/>
              <a:ea typeface="+mn-ea"/>
              <a:cs typeface="+mn-cs"/>
            </a:rPr>
            <a:t>⑳給料賃金</a:t>
          </a:r>
          <a:r>
            <a:rPr lang="ja-JP" altLang="en-US" sz="1100" b="0" i="0" u="none" strike="noStrike">
              <a:solidFill>
                <a:schemeClr val="tx1"/>
              </a:solidFill>
              <a:effectLst/>
              <a:latin typeface="+mn-lt"/>
              <a:ea typeface="+mn-ea"/>
              <a:cs typeface="+mn-cs"/>
            </a:rPr>
            <a:t>」</a:t>
          </a:r>
          <a:r>
            <a:rPr lang="ja-JP" altLang="en-US" sz="1100">
              <a:solidFill>
                <a:schemeClr val="tx1"/>
              </a:solidFill>
            </a:rPr>
            <a:t> </a:t>
          </a:r>
          <a:endParaRPr lang="en-US" altLang="ja-JP" sz="1100">
            <a:solidFill>
              <a:schemeClr val="tx1"/>
            </a:solidFill>
          </a:endParaRPr>
        </a:p>
        <a:p>
          <a:pPr algn="l"/>
          <a:r>
            <a:rPr lang="ja-JP" altLang="en-US" sz="1100" b="0" i="0" u="none" strike="noStrike">
              <a:solidFill>
                <a:schemeClr val="tx1"/>
              </a:solidFill>
              <a:effectLst/>
              <a:latin typeface="+mn-lt"/>
              <a:ea typeface="+mn-ea"/>
              <a:cs typeface="+mn-cs"/>
            </a:rPr>
            <a:t>・青色申告決算書の「</a:t>
          </a:r>
          <a:r>
            <a:rPr lang="ja-JP" altLang="en-US" sz="1100" b="0" i="0" u="none" strike="noStrike">
              <a:solidFill>
                <a:srgbClr val="0070C0"/>
              </a:solidFill>
              <a:effectLst/>
              <a:latin typeface="+mn-lt"/>
              <a:ea typeface="+mn-ea"/>
              <a:cs typeface="+mn-cs"/>
            </a:rPr>
            <a:t>㊳専従者給与</a:t>
          </a:r>
          <a:r>
            <a:rPr lang="ja-JP" altLang="en-US" sz="1100" b="0" i="0" u="none" strike="noStrike">
              <a:solidFill>
                <a:schemeClr val="tx1"/>
              </a:solidFill>
              <a:effectLst/>
              <a:latin typeface="+mn-lt"/>
              <a:ea typeface="+mn-ea"/>
              <a:cs typeface="+mn-cs"/>
            </a:rPr>
            <a:t>」</a:t>
          </a:r>
          <a:endParaRPr lang="en-US" altLang="ja-JP" sz="1100" b="0" i="0" u="none" strike="noStrike">
            <a:solidFill>
              <a:schemeClr val="tx1"/>
            </a:solidFill>
            <a:effectLst/>
            <a:latin typeface="+mn-lt"/>
            <a:ea typeface="+mn-ea"/>
            <a:cs typeface="+mn-cs"/>
          </a:endParaRPr>
        </a:p>
        <a:p>
          <a:pPr algn="l"/>
          <a:r>
            <a:rPr lang="ja-JP" altLang="en-US" sz="1100" b="0" i="0" u="none" strike="noStrike">
              <a:solidFill>
                <a:schemeClr val="tx1"/>
              </a:solidFill>
              <a:effectLst/>
              <a:latin typeface="+mn-lt"/>
              <a:ea typeface="+mn-ea"/>
              <a:cs typeface="+mn-cs"/>
            </a:rPr>
            <a:t>・法定福利費</a:t>
          </a:r>
          <a:r>
            <a:rPr lang="ja-JP" altLang="en-US" sz="1100">
              <a:solidFill>
                <a:schemeClr val="tx1"/>
              </a:solidFill>
            </a:rPr>
            <a:t> </a:t>
          </a:r>
          <a:endParaRPr kumimoji="1" lang="ja-JP" altLang="en-US" sz="1100">
            <a:solidFill>
              <a:schemeClr val="tx1"/>
            </a:solidFill>
          </a:endParaRPr>
        </a:p>
      </xdr:txBody>
    </xdr:sp>
    <xdr:clientData/>
  </xdr:twoCellAnchor>
  <xdr:twoCellAnchor>
    <xdr:from>
      <xdr:col>4</xdr:col>
      <xdr:colOff>106138</xdr:colOff>
      <xdr:row>66</xdr:row>
      <xdr:rowOff>0</xdr:rowOff>
    </xdr:from>
    <xdr:to>
      <xdr:col>8</xdr:col>
      <xdr:colOff>875980</xdr:colOff>
      <xdr:row>72</xdr:row>
      <xdr:rowOff>263979</xdr:rowOff>
    </xdr:to>
    <xdr:sp macro="" textlink="">
      <xdr:nvSpPr>
        <xdr:cNvPr id="6" name="正方形/長方形 10">
          <a:extLst>
            <a:ext uri="{FF2B5EF4-FFF2-40B4-BE49-F238E27FC236}">
              <a16:creationId xmlns:a16="http://schemas.microsoft.com/office/drawing/2014/main" id="{809CA975-AA92-4B43-9601-540DB64588DE}"/>
            </a:ext>
          </a:extLst>
        </xdr:cNvPr>
        <xdr:cNvSpPr/>
      </xdr:nvSpPr>
      <xdr:spPr>
        <a:xfrm>
          <a:off x="8371933" y="20888325"/>
          <a:ext cx="5762847" cy="2149929"/>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a:solidFill>
                <a:schemeClr val="tx1"/>
              </a:solidFill>
            </a:rPr>
            <a:t>減価償却費について</a:t>
          </a:r>
        </a:p>
        <a:p>
          <a:pPr algn="l"/>
          <a:r>
            <a:rPr kumimoji="1" lang="ja-JP" altLang="en-US" sz="1100">
              <a:solidFill>
                <a:schemeClr val="tx1"/>
              </a:solidFill>
            </a:rPr>
            <a:t>◆以下の項目を全て含んだ総額を記載してください。該当がない場合は</a:t>
          </a:r>
          <a:r>
            <a:rPr kumimoji="1" lang="en-US" altLang="ja-JP" sz="1100">
              <a:solidFill>
                <a:schemeClr val="tx1"/>
              </a:solidFill>
            </a:rPr>
            <a:t>0</a:t>
          </a:r>
          <a:r>
            <a:rPr kumimoji="1" lang="ja-JP" altLang="en-US" sz="1100">
              <a:solidFill>
                <a:schemeClr val="tx1"/>
              </a:solidFill>
            </a:rPr>
            <a:t>を記入してください◆</a:t>
          </a:r>
        </a:p>
        <a:p>
          <a:pPr algn="l"/>
          <a:r>
            <a:rPr kumimoji="1" lang="ja-JP" altLang="en-US" sz="1100">
              <a:solidFill>
                <a:schemeClr val="tx1"/>
              </a:solidFill>
            </a:rPr>
            <a:t>・青色申告決算書の「</a:t>
          </a:r>
          <a:r>
            <a:rPr kumimoji="1" lang="ja-JP" altLang="en-US" sz="1100">
              <a:solidFill>
                <a:srgbClr val="0070C0"/>
              </a:solidFill>
            </a:rPr>
            <a:t>⑱減価償却費</a:t>
          </a:r>
          <a:r>
            <a:rPr kumimoji="1" lang="ja-JP" altLang="en-US" sz="1100">
              <a:solidFill>
                <a:schemeClr val="tx1"/>
              </a:solidFill>
            </a:rPr>
            <a:t>」</a:t>
          </a:r>
        </a:p>
        <a:p>
          <a:pPr algn="l"/>
          <a:r>
            <a:rPr kumimoji="1" lang="ja-JP" altLang="en-US" sz="1100">
              <a:solidFill>
                <a:schemeClr val="tx1"/>
              </a:solidFill>
            </a:rPr>
            <a:t>・リース料</a:t>
          </a:r>
          <a:endParaRPr kumimoji="1" lang="en-US" altLang="ja-JP" sz="1100">
            <a:solidFill>
              <a:schemeClr val="tx1"/>
            </a:solidFill>
          </a:endParaRPr>
        </a:p>
        <a:p>
          <a:pPr algn="l"/>
          <a:r>
            <a:rPr kumimoji="1" lang="ja-JP" altLang="en-US" sz="1100">
              <a:solidFill>
                <a:schemeClr val="tx1"/>
              </a:solidFill>
            </a:rPr>
            <a:t>・繰延資産償却</a:t>
          </a:r>
        </a:p>
        <a:p>
          <a:pPr algn="l"/>
          <a:r>
            <a:rPr kumimoji="1" lang="en-US" altLang="ja-JP" sz="1100">
              <a:solidFill>
                <a:schemeClr val="tx1"/>
              </a:solidFill>
            </a:rPr>
            <a:t>※</a:t>
          </a:r>
          <a:r>
            <a:rPr kumimoji="1" lang="ja-JP" altLang="en-US" sz="1100">
              <a:solidFill>
                <a:schemeClr val="tx1"/>
              </a:solidFill>
            </a:rPr>
            <a:t>リース料には、地代・家賃以外の賃借料を含めてください。</a:t>
          </a:r>
        </a:p>
        <a:p>
          <a:pPr algn="l"/>
          <a:r>
            <a:rPr kumimoji="1" lang="ja-JP" altLang="en-US" sz="1100">
              <a:solidFill>
                <a:schemeClr val="tx1"/>
              </a:solidFill>
            </a:rPr>
            <a:t>（賃借料から地代・家賃を除けない場合は含みません。）</a:t>
          </a:r>
        </a:p>
      </xdr:txBody>
    </xdr:sp>
    <xdr:clientData/>
  </xdr:twoCellAnchor>
  <xdr:twoCellAnchor>
    <xdr:from>
      <xdr:col>5</xdr:col>
      <xdr:colOff>707564</xdr:colOff>
      <xdr:row>0</xdr:row>
      <xdr:rowOff>58431</xdr:rowOff>
    </xdr:from>
    <xdr:to>
      <xdr:col>5</xdr:col>
      <xdr:colOff>1787564</xdr:colOff>
      <xdr:row>1</xdr:row>
      <xdr:rowOff>13608</xdr:rowOff>
    </xdr:to>
    <xdr:sp macro="" textlink="">
      <xdr:nvSpPr>
        <xdr:cNvPr id="7" name="正方形/長方形 6">
          <a:extLst>
            <a:ext uri="{FF2B5EF4-FFF2-40B4-BE49-F238E27FC236}">
              <a16:creationId xmlns:a16="http://schemas.microsoft.com/office/drawing/2014/main" id="{48BE14E6-9C4F-490C-9347-BB3DC7A1B663}"/>
            </a:ext>
          </a:extLst>
        </xdr:cNvPr>
        <xdr:cNvSpPr/>
      </xdr:nvSpPr>
      <xdr:spPr>
        <a:xfrm>
          <a:off x="9628679" y="54621"/>
          <a:ext cx="1083810" cy="277122"/>
        </a:xfrm>
        <a:prstGeom prst="rect">
          <a:avLst/>
        </a:prstGeom>
        <a:solidFill>
          <a:srgbClr val="99FFCC"/>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b="1" kern="1200">
              <a:solidFill>
                <a:sysClr val="windowText" lastClr="000000"/>
              </a:solidFill>
            </a:rPr>
            <a:t>4</a:t>
          </a:r>
          <a:r>
            <a:rPr kumimoji="1" lang="ja-JP" altLang="en-US" sz="1400" b="1" kern="1200">
              <a:solidFill>
                <a:sysClr val="windowText" lastClr="000000"/>
              </a:solidFill>
            </a:rPr>
            <a:t>回目用</a:t>
          </a:r>
        </a:p>
      </xdr:txBody>
    </xdr:sp>
    <xdr:clientData/>
  </xdr:twoCellAnchor>
  <xdr:twoCellAnchor>
    <xdr:from>
      <xdr:col>3</xdr:col>
      <xdr:colOff>1461282</xdr:colOff>
      <xdr:row>4</xdr:row>
      <xdr:rowOff>0</xdr:rowOff>
    </xdr:from>
    <xdr:to>
      <xdr:col>3</xdr:col>
      <xdr:colOff>2073282</xdr:colOff>
      <xdr:row>4</xdr:row>
      <xdr:rowOff>252000</xdr:rowOff>
    </xdr:to>
    <xdr:sp macro="" textlink="">
      <xdr:nvSpPr>
        <xdr:cNvPr id="8" name="正方形/長方形 172">
          <a:extLst>
            <a:ext uri="{FF2B5EF4-FFF2-40B4-BE49-F238E27FC236}">
              <a16:creationId xmlns:a16="http://schemas.microsoft.com/office/drawing/2014/main" id="{17245502-6042-477D-9668-FF1A4A37EA4C}"/>
            </a:ext>
          </a:extLst>
        </xdr:cNvPr>
        <xdr:cNvSpPr/>
      </xdr:nvSpPr>
      <xdr:spPr>
        <a:xfrm>
          <a:off x="7170567" y="1257300"/>
          <a:ext cx="612000" cy="248190"/>
        </a:xfrm>
        <a:prstGeom prst="rect">
          <a:avLst/>
        </a:prstGeom>
        <a:solidFill>
          <a:srgbClr val="FFFFCC"/>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clientData/>
  </xdr:twoCellAnchor>
  <xdr:twoCellAnchor>
    <xdr:from>
      <xdr:col>5</xdr:col>
      <xdr:colOff>942016</xdr:colOff>
      <xdr:row>4</xdr:row>
      <xdr:rowOff>0</xdr:rowOff>
    </xdr:from>
    <xdr:to>
      <xdr:col>5</xdr:col>
      <xdr:colOff>1554016</xdr:colOff>
      <xdr:row>4</xdr:row>
      <xdr:rowOff>252000</xdr:rowOff>
    </xdr:to>
    <xdr:sp macro="" textlink="">
      <xdr:nvSpPr>
        <xdr:cNvPr id="9" name="正方形/長方形 8">
          <a:extLst>
            <a:ext uri="{FF2B5EF4-FFF2-40B4-BE49-F238E27FC236}">
              <a16:creationId xmlns:a16="http://schemas.microsoft.com/office/drawing/2014/main" id="{241A5910-A0EE-4368-AC81-A546A86848A2}"/>
            </a:ext>
          </a:extLst>
        </xdr:cNvPr>
        <xdr:cNvSpPr/>
      </xdr:nvSpPr>
      <xdr:spPr>
        <a:xfrm>
          <a:off x="9865036" y="1257300"/>
          <a:ext cx="612000" cy="248190"/>
        </a:xfrm>
        <a:prstGeom prst="rect">
          <a:avLst/>
        </a:prstGeom>
        <a:solidFill>
          <a:schemeClr val="accent5">
            <a:lumMod val="20000"/>
            <a:lumOff val="80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clientData/>
  </xdr:twoCellAnchor>
  <xdr:twoCellAnchor>
    <xdr:from>
      <xdr:col>2</xdr:col>
      <xdr:colOff>2353233</xdr:colOff>
      <xdr:row>3</xdr:row>
      <xdr:rowOff>312963</xdr:rowOff>
    </xdr:from>
    <xdr:to>
      <xdr:col>3</xdr:col>
      <xdr:colOff>1483178</xdr:colOff>
      <xdr:row>4</xdr:row>
      <xdr:rowOff>272142</xdr:rowOff>
    </xdr:to>
    <xdr:sp macro="" textlink="">
      <xdr:nvSpPr>
        <xdr:cNvPr id="10" name="正方形/長方形 172">
          <a:extLst>
            <a:ext uri="{FF2B5EF4-FFF2-40B4-BE49-F238E27FC236}">
              <a16:creationId xmlns:a16="http://schemas.microsoft.com/office/drawing/2014/main" id="{4EC49B5F-6AD7-406A-A789-36B787526722}"/>
            </a:ext>
          </a:extLst>
        </xdr:cNvPr>
        <xdr:cNvSpPr/>
      </xdr:nvSpPr>
      <xdr:spPr>
        <a:xfrm>
          <a:off x="5494578" y="1257843"/>
          <a:ext cx="1694075" cy="273504"/>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kern="1200">
              <a:solidFill>
                <a:schemeClr val="tx1"/>
              </a:solidFill>
            </a:rPr>
            <a:t>薄黄色セル（必須）⇒</a:t>
          </a:r>
        </a:p>
      </xdr:txBody>
    </xdr:sp>
    <xdr:clientData/>
  </xdr:twoCellAnchor>
  <xdr:twoCellAnchor>
    <xdr:from>
      <xdr:col>3</xdr:col>
      <xdr:colOff>2172856</xdr:colOff>
      <xdr:row>4</xdr:row>
      <xdr:rowOff>0</xdr:rowOff>
    </xdr:from>
    <xdr:to>
      <xdr:col>5</xdr:col>
      <xdr:colOff>1050936</xdr:colOff>
      <xdr:row>4</xdr:row>
      <xdr:rowOff>252000</xdr:rowOff>
    </xdr:to>
    <xdr:sp macro="" textlink="">
      <xdr:nvSpPr>
        <xdr:cNvPr id="11" name="正方形/長方形 172">
          <a:extLst>
            <a:ext uri="{FF2B5EF4-FFF2-40B4-BE49-F238E27FC236}">
              <a16:creationId xmlns:a16="http://schemas.microsoft.com/office/drawing/2014/main" id="{D9DBB012-E7FA-4EEF-B25A-F6A8C2187D99}"/>
            </a:ext>
          </a:extLst>
        </xdr:cNvPr>
        <xdr:cNvSpPr/>
      </xdr:nvSpPr>
      <xdr:spPr>
        <a:xfrm>
          <a:off x="7878331" y="1257300"/>
          <a:ext cx="2093720" cy="24819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kern="1200">
              <a:solidFill>
                <a:schemeClr val="tx1"/>
              </a:solidFill>
            </a:rPr>
            <a:t>薄青色セル（自動反映）⇒</a:t>
          </a:r>
        </a:p>
      </xdr:txBody>
    </xdr:sp>
    <xdr:clientData/>
  </xdr:twoCellAnchor>
</xdr:wsDr>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4.bin"/><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5.bin"/><Relationship Id="rId4" Type="http://schemas.openxmlformats.org/officeDocument/2006/relationships/comments" Target="../comments4.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0A8CE1-9716-4FDE-8166-A40CF1D3489D}">
  <dimension ref="B2:L26"/>
  <sheetViews>
    <sheetView showGridLines="0" view="pageBreakPreview" zoomScaleNormal="100" zoomScaleSheetLayoutView="100" workbookViewId="0">
      <selection activeCell="D10" sqref="D10"/>
    </sheetView>
  </sheetViews>
  <sheetFormatPr defaultRowHeight="18"/>
  <cols>
    <col min="1" max="1" width="4.69921875" style="219" customWidth="1"/>
    <col min="2" max="2" width="8.796875" style="219"/>
    <col min="3" max="3" width="10.69921875" style="219" customWidth="1"/>
    <col min="4" max="4" width="8.796875" style="219"/>
    <col min="5" max="5" width="4.69921875" style="220" customWidth="1"/>
    <col min="6" max="6" width="8.796875" style="219"/>
    <col min="7" max="7" width="4.69921875" style="220" customWidth="1"/>
    <col min="8" max="8" width="8.796875" style="219"/>
    <col min="9" max="9" width="4.69921875" style="220" customWidth="1"/>
    <col min="10" max="11" width="8.796875" style="219"/>
    <col min="12" max="12" width="4.69921875" style="219" customWidth="1"/>
    <col min="13" max="16384" width="8.796875" style="219"/>
  </cols>
  <sheetData>
    <row r="2" spans="2:8" ht="26.4">
      <c r="B2" s="218" t="s">
        <v>200</v>
      </c>
    </row>
    <row r="4" spans="2:8">
      <c r="B4" s="219" t="s">
        <v>201</v>
      </c>
    </row>
    <row r="5" spans="2:8">
      <c r="B5" s="219" t="s">
        <v>221</v>
      </c>
    </row>
    <row r="7" spans="2:8">
      <c r="B7" s="221" t="s">
        <v>202</v>
      </c>
    </row>
    <row r="8" spans="2:8">
      <c r="B8" s="222" t="s">
        <v>203</v>
      </c>
    </row>
    <row r="9" spans="2:8" ht="12" customHeight="1" thickBot="1"/>
    <row r="10" spans="2:8" ht="18.600000000000001" thickBot="1">
      <c r="B10" s="221" t="s">
        <v>204</v>
      </c>
      <c r="C10" s="221"/>
      <c r="D10" s="223"/>
      <c r="E10" s="224" t="s">
        <v>205</v>
      </c>
      <c r="F10" s="223"/>
      <c r="G10" s="224" t="s">
        <v>206</v>
      </c>
      <c r="H10" s="221" t="s">
        <v>207</v>
      </c>
    </row>
    <row r="11" spans="2:8" ht="12" customHeight="1" thickBot="1"/>
    <row r="12" spans="2:8" ht="18.600000000000001" thickBot="1">
      <c r="B12" s="221" t="s">
        <v>208</v>
      </c>
      <c r="C12" s="221"/>
      <c r="D12" s="225"/>
      <c r="E12" s="224"/>
      <c r="F12" s="223"/>
      <c r="G12" s="224" t="s">
        <v>206</v>
      </c>
      <c r="H12" s="221" t="s">
        <v>207</v>
      </c>
    </row>
    <row r="13" spans="2:8">
      <c r="B13" s="226" t="s">
        <v>209</v>
      </c>
    </row>
    <row r="16" spans="2:8">
      <c r="B16" s="221" t="s">
        <v>210</v>
      </c>
    </row>
    <row r="17" spans="2:12">
      <c r="B17" s="222" t="s">
        <v>211</v>
      </c>
    </row>
    <row r="18" spans="2:12">
      <c r="B18" s="227" t="s">
        <v>212</v>
      </c>
    </row>
    <row r="19" spans="2:12" ht="12" customHeight="1" thickBot="1"/>
    <row r="20" spans="2:12" ht="18.600000000000001" thickBot="1">
      <c r="B20" s="221" t="s">
        <v>213</v>
      </c>
      <c r="C20" s="221"/>
      <c r="D20" s="228" t="str">
        <f>IF(OR(F10="", F12=""), "", IF(OR(F12&lt;F10, AND(F12&gt;F10, F12=12), AND(F10=F12, F12=12)), D10+1, D10))</f>
        <v/>
      </c>
      <c r="E20" s="224" t="s">
        <v>205</v>
      </c>
      <c r="F20" s="228" t="str">
        <f>IF(F12="", "", IF(F12=12, 1, F12+1))</f>
        <v/>
      </c>
      <c r="G20" s="224" t="s">
        <v>206</v>
      </c>
      <c r="H20" s="228" t="str">
        <f>IF(AND(D20&lt;&gt;"", F20&lt;&gt;""), 1, "")</f>
        <v/>
      </c>
      <c r="I20" s="224" t="s">
        <v>214</v>
      </c>
      <c r="J20" s="221" t="s">
        <v>215</v>
      </c>
      <c r="K20" s="221"/>
      <c r="L20" s="221"/>
    </row>
    <row r="21" spans="2:12" ht="12" customHeight="1" thickBot="1">
      <c r="B21" s="221"/>
      <c r="C21" s="221"/>
      <c r="D21" s="221"/>
      <c r="E21" s="224"/>
      <c r="F21" s="221"/>
      <c r="G21" s="224"/>
      <c r="H21" s="221"/>
      <c r="I21" s="224"/>
      <c r="J21" s="221"/>
      <c r="K21" s="221"/>
      <c r="L21" s="221"/>
    </row>
    <row r="22" spans="2:12" ht="18.600000000000001" thickBot="1">
      <c r="B22" s="221" t="s">
        <v>216</v>
      </c>
      <c r="C22" s="221"/>
      <c r="D22" s="228" t="str">
        <f>IF(OR(F10="", F12=""), "", IF(OR(F12&lt;F10, AND(F12&gt;F10, F12=12), AND(F10=F12, F12=12)), D10+2, D10+1))</f>
        <v/>
      </c>
      <c r="E22" s="224" t="s">
        <v>205</v>
      </c>
      <c r="F22" s="228" t="str">
        <f>IF(F12="", "", IF(F12=12, 1, F12+1))</f>
        <v/>
      </c>
      <c r="G22" s="224" t="s">
        <v>206</v>
      </c>
      <c r="H22" s="228" t="str">
        <f>IF(AND(D22&lt;&gt;"", F22&lt;&gt;""), 1, "")</f>
        <v/>
      </c>
      <c r="I22" s="224" t="s">
        <v>214</v>
      </c>
      <c r="J22" s="221" t="s">
        <v>217</v>
      </c>
      <c r="K22" s="221"/>
      <c r="L22" s="221"/>
    </row>
    <row r="23" spans="2:12" ht="12" customHeight="1" thickBot="1">
      <c r="B23" s="221"/>
      <c r="C23" s="221"/>
      <c r="D23" s="221"/>
      <c r="E23" s="224"/>
      <c r="F23" s="221"/>
      <c r="G23" s="224"/>
      <c r="H23" s="221"/>
      <c r="I23" s="224"/>
      <c r="J23" s="221"/>
      <c r="K23" s="221"/>
      <c r="L23" s="221"/>
    </row>
    <row r="24" spans="2:12" ht="18.600000000000001" thickBot="1">
      <c r="B24" s="221" t="s">
        <v>218</v>
      </c>
      <c r="C24" s="221"/>
      <c r="D24" s="228" t="str">
        <f>IF(OR(F10="", F12=""), "", IF(OR(F12&lt;F10, AND(F12&gt;F10, F12=12), AND(F10=F12, F12=12)), D10+3, D10+2))</f>
        <v/>
      </c>
      <c r="E24" s="224" t="s">
        <v>205</v>
      </c>
      <c r="F24" s="228" t="str">
        <f>IF(F12="", "", IF(F12=12, 1, F12+1))</f>
        <v/>
      </c>
      <c r="G24" s="224" t="s">
        <v>206</v>
      </c>
      <c r="H24" s="228" t="str">
        <f>IF(AND(D24&lt;&gt;"", F24&lt;&gt;""), 1, "")</f>
        <v/>
      </c>
      <c r="I24" s="224" t="s">
        <v>214</v>
      </c>
      <c r="J24" s="221" t="s">
        <v>219</v>
      </c>
      <c r="K24" s="221"/>
      <c r="L24" s="221"/>
    </row>
    <row r="25" spans="2:12" ht="12" customHeight="1" thickBot="1">
      <c r="B25" s="221"/>
      <c r="C25" s="221"/>
      <c r="D25" s="221"/>
      <c r="E25" s="224"/>
      <c r="F25" s="221"/>
      <c r="G25" s="224"/>
      <c r="H25" s="221"/>
      <c r="I25" s="224"/>
      <c r="J25" s="221"/>
      <c r="K25" s="221"/>
      <c r="L25" s="221"/>
    </row>
    <row r="26" spans="2:12" ht="18.600000000000001" thickBot="1">
      <c r="B26" s="221" t="s">
        <v>220</v>
      </c>
      <c r="C26" s="221"/>
      <c r="D26" s="228" t="str">
        <f>IF(OR(F10="", F12=""), "", IF(OR(F12&lt;F10, AND(F12&gt;F10, F12=12), AND(F10=F12, F12=12)), D10+4, D10+3))</f>
        <v/>
      </c>
      <c r="E26" s="224" t="s">
        <v>205</v>
      </c>
      <c r="F26" s="228" t="str">
        <f>IF(F12="", "", IF(F12=12, 1, F12+1))</f>
        <v/>
      </c>
      <c r="G26" s="224" t="s">
        <v>206</v>
      </c>
      <c r="H26" s="228" t="str">
        <f>IF(AND(D26&lt;&gt;"", F26&lt;&gt;""), 1, "")</f>
        <v/>
      </c>
      <c r="I26" s="224" t="s">
        <v>214</v>
      </c>
      <c r="J26" s="221" t="s">
        <v>219</v>
      </c>
      <c r="K26" s="221"/>
      <c r="L26" s="221"/>
    </row>
  </sheetData>
  <sheetProtection algorithmName="SHA-512" hashValue="NJQZ6hKaJp3vrPwT63bWkMUAumpq1YEhu0OTlLglOlGzDVLySjJKN2IBrW4gzWZcyQ6s3p7UvEBwPTZtBZfOmg==" saltValue="LWD0OAjpK44CzhFyNTXAeA==" spinCount="100000" sheet="1" objects="1" scenarios="1"/>
  <phoneticPr fontId="2"/>
  <dataValidations count="2">
    <dataValidation type="list" allowBlank="1" showInputMessage="1" showErrorMessage="1" sqref="D10" xr:uid="{EED2680F-F1CA-479B-9A42-86EEB5074A1E}">
      <formula1>"2026"</formula1>
    </dataValidation>
    <dataValidation type="list" allowBlank="1" showInputMessage="1" showErrorMessage="1" sqref="F10 F12" xr:uid="{3C3789EE-8433-49B7-B8EE-47009547C6FE}">
      <formula1>"1,2,3,4,5,6,7,8,9,10,11,12"</formula1>
    </dataValidation>
  </dataValidations>
  <pageMargins left="0.7" right="0.7" top="0.75" bottom="0.75" header="0.3" footer="0.3"/>
  <pageSetup paperSize="9" scale="90"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D7B875-FC56-4FBE-9749-1C12D7D4DEE8}">
  <sheetPr>
    <tabColor rgb="FFFFFF00"/>
  </sheetPr>
  <dimension ref="A1:R131"/>
  <sheetViews>
    <sheetView showGridLines="0" tabSelected="1" view="pageBreakPreview" zoomScaleNormal="85" zoomScaleSheetLayoutView="100" workbookViewId="0">
      <pane ySplit="9" topLeftCell="A10" activePane="bottomLeft" state="frozen"/>
      <selection activeCell="V23" sqref="V23"/>
      <selection pane="bottomLeft" activeCell="C14" sqref="C14:D14"/>
    </sheetView>
  </sheetViews>
  <sheetFormatPr defaultColWidth="9" defaultRowHeight="24.9" customHeight="1"/>
  <cols>
    <col min="1" max="1" width="3" style="27" customWidth="1"/>
    <col min="2" max="2" width="38.19921875" style="27" customWidth="1"/>
    <col min="3" max="4" width="33.59765625" style="27" customWidth="1"/>
    <col min="5" max="5" width="8.59765625" style="27" customWidth="1"/>
    <col min="6" max="6" width="25.59765625" style="27" customWidth="1"/>
    <col min="7" max="7" width="8.59765625" style="27" customWidth="1"/>
    <col min="8" max="8" width="22.59765625" style="27" customWidth="1"/>
    <col min="9" max="9" width="13.59765625" style="27" customWidth="1"/>
    <col min="10" max="10" width="9" style="27"/>
    <col min="11" max="11" width="22.5" style="27" hidden="1" customWidth="1"/>
    <col min="12" max="14" width="9" style="27" hidden="1" customWidth="1"/>
    <col min="15" max="18" width="9" style="27" customWidth="1"/>
    <col min="19" max="16384" width="9" style="27"/>
  </cols>
  <sheetData>
    <row r="1" spans="1:14" ht="19.05" customHeight="1">
      <c r="A1" s="145" t="s">
        <v>174</v>
      </c>
      <c r="G1" s="79" t="str">
        <f>+IF(COUNTIF(I2:I6,"未入力あり")&gt;0,"※未入力の項目があります","")</f>
        <v>※未入力の項目があります</v>
      </c>
      <c r="H1" s="80"/>
      <c r="I1" s="80"/>
    </row>
    <row r="2" spans="1:14" ht="19.05" customHeight="1">
      <c r="B2" s="28" t="s">
        <v>0</v>
      </c>
      <c r="G2" s="81" t="s">
        <v>3</v>
      </c>
      <c r="H2" s="82"/>
      <c r="I2" s="83" t="str">
        <f>+I10</f>
        <v>未入力あり</v>
      </c>
    </row>
    <row r="3" spans="1:14" ht="19.05" customHeight="1">
      <c r="B3" s="27" t="s">
        <v>152</v>
      </c>
      <c r="G3" s="81" t="s">
        <v>149</v>
      </c>
      <c r="H3" s="82"/>
      <c r="I3" s="83" t="str">
        <f>+IF(OR(C23=L48,AND(C20=L37,OR(C21=_1,C21=_2,C21=_3))),"―",I27)</f>
        <v>未入力あり</v>
      </c>
      <c r="N3" s="40"/>
    </row>
    <row r="4" spans="1:14" ht="19.05" customHeight="1">
      <c r="B4" s="29" t="s">
        <v>153</v>
      </c>
      <c r="G4" s="81" t="s">
        <v>39</v>
      </c>
      <c r="H4" s="82"/>
      <c r="I4" s="83" t="str">
        <f>+IF(OR(C23=L48,AND(C20=L37,OR(C21=_1,C21=_2,C21=_3))),"―",I50)</f>
        <v>未入力あり</v>
      </c>
    </row>
    <row r="5" spans="1:14" ht="19.05" customHeight="1">
      <c r="B5" s="30" t="s">
        <v>1</v>
      </c>
      <c r="D5" s="78"/>
      <c r="E5" s="26"/>
      <c r="F5" s="78"/>
      <c r="G5" s="81" t="s">
        <v>150</v>
      </c>
      <c r="H5" s="82"/>
      <c r="I5" s="83" t="str">
        <f>+IF(C20=L37,"―",IF(OR(C21=_4,C21=_5,C21=_6),"―",I102))</f>
        <v>未入力あり</v>
      </c>
    </row>
    <row r="6" spans="1:14" ht="19.05" customHeight="1">
      <c r="B6" s="31" t="s">
        <v>2</v>
      </c>
      <c r="G6" s="81" t="s">
        <v>151</v>
      </c>
      <c r="H6" s="82"/>
      <c r="I6" s="83" t="str" cm="1">
        <f t="array" ref="I6">+IFERROR(IF(C19="該当なし","―",_xlfn.IFS(AND(C13=K25,C19=M30),I118)),"―")</f>
        <v>―</v>
      </c>
    </row>
    <row r="7" spans="1:14" ht="19.05" customHeight="1">
      <c r="B7" s="31" t="s">
        <v>189</v>
      </c>
    </row>
    <row r="8" spans="1:14" ht="19.05" customHeight="1">
      <c r="B8" s="31" t="s">
        <v>199</v>
      </c>
    </row>
    <row r="9" spans="1:14" ht="19.05" customHeight="1">
      <c r="B9" s="31" t="s">
        <v>142</v>
      </c>
    </row>
    <row r="10" spans="1:14" ht="24.9" customHeight="1">
      <c r="B10" s="32" t="s">
        <v>3</v>
      </c>
      <c r="C10" s="33"/>
      <c r="D10" s="33"/>
      <c r="E10" s="33"/>
      <c r="F10" s="33"/>
      <c r="G10" s="33"/>
      <c r="H10" s="33"/>
      <c r="I10" s="84" t="str">
        <f>+IF(COUNTBLANK(C13:C21)+IF(OR(C21=_3,C21=_6),COUNTBLANK(C22))+IF(OR(AND(C20=L36,C21=_4),AND(C20=L36,C21=_5),AND(C20=L36,C21=_6)),COUNTBLANK(C23))+IF(C23=L48,COUNTBLANK(C24))&gt;0,"未入力あり","入力完了")</f>
        <v>未入力あり</v>
      </c>
    </row>
    <row r="11" spans="1:14" ht="24.9" customHeight="1">
      <c r="B11" s="28" t="s">
        <v>4</v>
      </c>
    </row>
    <row r="12" spans="1:14" ht="24.9" customHeight="1">
      <c r="B12" s="62" t="s">
        <v>5</v>
      </c>
      <c r="C12" s="62"/>
      <c r="D12" s="62"/>
      <c r="E12" s="62"/>
      <c r="F12" s="62"/>
      <c r="G12" s="62"/>
      <c r="H12" s="62"/>
      <c r="K12" s="27" t="s">
        <v>6</v>
      </c>
    </row>
    <row r="13" spans="1:14" ht="24.9" customHeight="1">
      <c r="B13" s="34" t="s">
        <v>7</v>
      </c>
      <c r="C13" s="163" t="s">
        <v>175</v>
      </c>
      <c r="D13" s="164"/>
      <c r="E13" s="35" t="s">
        <v>8</v>
      </c>
      <c r="F13" s="35"/>
      <c r="G13" s="29"/>
      <c r="K13" s="27" t="s">
        <v>9</v>
      </c>
    </row>
    <row r="14" spans="1:14" ht="24.9" customHeight="1">
      <c r="B14" s="34" t="s">
        <v>10</v>
      </c>
      <c r="C14" s="165"/>
      <c r="D14" s="166"/>
      <c r="E14" s="27" t="s">
        <v>11</v>
      </c>
      <c r="K14" s="27" t="s">
        <v>12</v>
      </c>
    </row>
    <row r="15" spans="1:14" ht="24.9" customHeight="1">
      <c r="B15" s="34" t="s">
        <v>13</v>
      </c>
      <c r="C15" s="76"/>
      <c r="D15" s="36" t="s">
        <v>14</v>
      </c>
      <c r="K15" s="27" t="s">
        <v>15</v>
      </c>
    </row>
    <row r="16" spans="1:14" ht="24.75" customHeight="1">
      <c r="B16" s="34" t="s">
        <v>16</v>
      </c>
      <c r="C16" s="125"/>
      <c r="D16" s="126">
        <f>IFERROR(VLOOKUP($C$13,データ用!$B2:$C16,2,FALSE),"")</f>
        <v>46228</v>
      </c>
      <c r="E16" s="37" t="s">
        <v>17</v>
      </c>
      <c r="F16" s="36"/>
      <c r="G16" s="38"/>
      <c r="H16" s="38"/>
      <c r="K16" s="27" t="s">
        <v>18</v>
      </c>
    </row>
    <row r="17" spans="2:14" ht="24.9" customHeight="1">
      <c r="B17" s="34" t="s">
        <v>19</v>
      </c>
      <c r="C17" s="125"/>
      <c r="D17" s="39" t="s">
        <v>20</v>
      </c>
      <c r="E17" s="62"/>
      <c r="F17" s="62"/>
      <c r="G17" s="62"/>
      <c r="H17" s="62"/>
      <c r="K17" s="27" t="s">
        <v>21</v>
      </c>
    </row>
    <row r="18" spans="2:14" ht="24.9" customHeight="1">
      <c r="B18" s="34" t="s">
        <v>22</v>
      </c>
      <c r="C18" s="125"/>
      <c r="D18" s="39" t="s">
        <v>23</v>
      </c>
      <c r="E18" s="62"/>
      <c r="F18" s="62"/>
      <c r="G18" s="62"/>
      <c r="H18" s="62"/>
      <c r="K18" s="27" t="s">
        <v>24</v>
      </c>
    </row>
    <row r="19" spans="2:14" ht="24.9" customHeight="1">
      <c r="B19" s="153" t="s">
        <v>191</v>
      </c>
      <c r="C19" s="25"/>
      <c r="D19" s="40" t="s">
        <v>86</v>
      </c>
      <c r="E19" s="40"/>
      <c r="F19" s="40"/>
      <c r="G19" s="40"/>
      <c r="H19" s="40"/>
      <c r="I19" s="40"/>
      <c r="J19" s="40"/>
      <c r="K19" s="27" t="s">
        <v>25</v>
      </c>
      <c r="L19" s="40"/>
      <c r="M19" s="40"/>
    </row>
    <row r="20" spans="2:14" ht="24.75" customHeight="1">
      <c r="B20" s="34" t="s">
        <v>74</v>
      </c>
      <c r="C20" s="25"/>
      <c r="D20" s="74" t="s">
        <v>88</v>
      </c>
      <c r="E20" s="40"/>
      <c r="F20" s="40"/>
      <c r="G20" s="40"/>
      <c r="H20" s="40"/>
      <c r="I20" s="40"/>
      <c r="J20" s="40"/>
      <c r="K20" s="40" t="s">
        <v>66</v>
      </c>
      <c r="L20" s="40"/>
      <c r="M20" s="40"/>
    </row>
    <row r="21" spans="2:14" ht="24.75" customHeight="1">
      <c r="B21" s="34" t="s">
        <v>87</v>
      </c>
      <c r="C21" s="170"/>
      <c r="D21" s="171"/>
      <c r="E21" s="171"/>
      <c r="F21" s="172"/>
      <c r="G21" s="40"/>
      <c r="H21" s="40"/>
      <c r="I21" s="40"/>
      <c r="J21" s="40"/>
      <c r="K21" s="40" t="s">
        <v>67</v>
      </c>
      <c r="L21" s="40"/>
      <c r="M21" s="40"/>
    </row>
    <row r="22" spans="2:14" ht="24.75" customHeight="1">
      <c r="B22" s="34" t="s">
        <v>160</v>
      </c>
      <c r="C22" s="173"/>
      <c r="D22" s="174"/>
      <c r="E22" s="174"/>
      <c r="F22" s="175"/>
      <c r="G22" s="40"/>
      <c r="H22" s="40"/>
      <c r="I22" s="40"/>
      <c r="J22" s="40"/>
      <c r="K22" s="40" t="s">
        <v>68</v>
      </c>
      <c r="L22" s="40"/>
      <c r="M22" s="40"/>
    </row>
    <row r="23" spans="2:14" ht="36">
      <c r="B23" s="69" t="s">
        <v>103</v>
      </c>
      <c r="C23" s="173"/>
      <c r="D23" s="174"/>
      <c r="E23" s="174"/>
      <c r="F23" s="175"/>
      <c r="G23" s="40"/>
      <c r="H23" s="40"/>
      <c r="I23" s="40"/>
      <c r="J23" s="40"/>
      <c r="K23" s="40" t="s">
        <v>69</v>
      </c>
      <c r="L23" s="40"/>
      <c r="M23" s="40"/>
    </row>
    <row r="24" spans="2:14" ht="24.75" customHeight="1">
      <c r="B24" s="176" t="s">
        <v>80</v>
      </c>
      <c r="C24" s="178"/>
      <c r="D24" s="178"/>
      <c r="E24" s="178"/>
      <c r="F24" s="178"/>
      <c r="G24" s="40"/>
      <c r="H24" s="40"/>
      <c r="I24" s="40"/>
      <c r="J24" s="40"/>
      <c r="K24" s="40" t="s">
        <v>73</v>
      </c>
      <c r="L24" s="40"/>
      <c r="M24" s="40"/>
    </row>
    <row r="25" spans="2:14" ht="24.75" customHeight="1">
      <c r="B25" s="177"/>
      <c r="C25" s="179"/>
      <c r="D25" s="179"/>
      <c r="E25" s="179"/>
      <c r="F25" s="179"/>
      <c r="G25" s="40"/>
      <c r="H25" s="40"/>
      <c r="I25" s="40"/>
      <c r="J25" s="40"/>
      <c r="K25" s="40" t="s">
        <v>176</v>
      </c>
      <c r="L25" s="40"/>
      <c r="M25" s="40"/>
    </row>
    <row r="26" spans="2:14" ht="24.75" customHeight="1">
      <c r="B26" s="41"/>
      <c r="C26" s="40"/>
      <c r="D26" s="40"/>
      <c r="E26" s="40"/>
      <c r="F26" s="40"/>
      <c r="G26" s="40"/>
      <c r="H26" s="40"/>
      <c r="I26" s="40"/>
      <c r="J26" s="40"/>
      <c r="K26" s="40"/>
      <c r="L26" s="40"/>
      <c r="M26" s="40"/>
    </row>
    <row r="27" spans="2:14" ht="24.75" customHeight="1">
      <c r="B27" s="32" t="s">
        <v>28</v>
      </c>
      <c r="C27" s="33"/>
      <c r="D27" s="33"/>
      <c r="E27" s="33"/>
      <c r="F27" s="33"/>
      <c r="G27" s="33"/>
      <c r="H27" s="33"/>
      <c r="I27" s="85" t="str">
        <f>+IF(COUNTBLANK(C36:D45)+COUNTBLANK(C48:D48)&gt;0,"未入力あり","入力完了")</f>
        <v>未入力あり</v>
      </c>
      <c r="J27" s="40"/>
      <c r="L27" s="40"/>
      <c r="M27" s="40"/>
    </row>
    <row r="28" spans="2:14" ht="24.9" customHeight="1">
      <c r="B28" s="28" t="s">
        <v>29</v>
      </c>
      <c r="C28" s="40"/>
      <c r="D28" s="40"/>
      <c r="E28" s="40"/>
      <c r="F28" s="40"/>
      <c r="G28" s="40"/>
      <c r="H28" s="40"/>
      <c r="I28" s="40"/>
      <c r="J28" s="40"/>
      <c r="K28" s="40"/>
      <c r="L28" s="40"/>
      <c r="M28" s="40"/>
    </row>
    <row r="29" spans="2:14" ht="24.75" customHeight="1">
      <c r="B29" s="167" t="s">
        <v>30</v>
      </c>
      <c r="C29" s="167"/>
      <c r="D29" s="167"/>
      <c r="E29" s="167"/>
      <c r="F29" s="167"/>
      <c r="G29" s="167"/>
      <c r="H29" s="167"/>
      <c r="I29" s="40"/>
      <c r="J29" s="40"/>
      <c r="K29" s="40"/>
      <c r="L29" s="40"/>
      <c r="M29" s="40"/>
    </row>
    <row r="30" spans="2:14" ht="24.75" customHeight="1">
      <c r="B30" s="168" t="s">
        <v>31</v>
      </c>
      <c r="C30" s="168"/>
      <c r="D30" s="168"/>
      <c r="E30" s="168"/>
      <c r="F30" s="168"/>
      <c r="G30" s="168"/>
      <c r="H30" s="168"/>
      <c r="J30" s="40"/>
      <c r="K30" s="40" t="s">
        <v>106</v>
      </c>
      <c r="L30" s="27" t="s">
        <v>177</v>
      </c>
      <c r="M30" s="40" t="s">
        <v>26</v>
      </c>
      <c r="N30" s="86" t="str">
        <f>+IF(COUNTBLANK(C124:F124)+COUNTBLANK(C124:E124)&gt;0,"未入力あり","入力完了")</f>
        <v>未入力あり</v>
      </c>
    </row>
    <row r="31" spans="2:14" ht="24.75" customHeight="1">
      <c r="B31" s="140" t="s">
        <v>173</v>
      </c>
      <c r="C31" s="139"/>
      <c r="D31" s="139"/>
      <c r="E31" s="139"/>
      <c r="F31" s="139"/>
      <c r="G31" s="139"/>
      <c r="H31" s="139"/>
      <c r="J31" s="40"/>
      <c r="K31" s="40"/>
      <c r="M31" s="40" t="s">
        <v>27</v>
      </c>
      <c r="N31" s="86"/>
    </row>
    <row r="32" spans="2:14" ht="24.75" customHeight="1">
      <c r="B32" s="169" t="s">
        <v>104</v>
      </c>
      <c r="C32" s="169"/>
      <c r="D32" s="169"/>
      <c r="E32" s="169"/>
      <c r="F32" s="169"/>
      <c r="G32" s="169"/>
      <c r="H32" s="169"/>
      <c r="J32" s="40"/>
      <c r="M32" s="40"/>
      <c r="N32" s="86"/>
    </row>
    <row r="33" spans="1:14" ht="24.75" customHeight="1">
      <c r="B33" s="201" t="s">
        <v>108</v>
      </c>
      <c r="C33" s="203" t="s">
        <v>119</v>
      </c>
      <c r="D33" s="204" t="s">
        <v>33</v>
      </c>
      <c r="E33" s="204"/>
      <c r="F33" s="204"/>
      <c r="G33" s="204"/>
      <c r="H33" s="204"/>
      <c r="J33" s="40"/>
      <c r="M33" s="40"/>
      <c r="N33" s="86"/>
    </row>
    <row r="34" spans="1:14" ht="24.75" customHeight="1">
      <c r="B34" s="202"/>
      <c r="C34" s="203"/>
      <c r="D34" s="205" t="s">
        <v>96</v>
      </c>
      <c r="E34" s="206" t="s">
        <v>34</v>
      </c>
      <c r="F34" s="206"/>
      <c r="G34" s="206"/>
      <c r="H34" s="204"/>
      <c r="J34" s="40"/>
      <c r="M34" s="40"/>
      <c r="N34" s="86"/>
    </row>
    <row r="35" spans="1:14" ht="24.75" customHeight="1">
      <c r="B35" s="202"/>
      <c r="C35" s="203"/>
      <c r="D35" s="205"/>
      <c r="E35" s="70" t="s">
        <v>35</v>
      </c>
      <c r="F35" s="23"/>
      <c r="G35" s="70" t="s">
        <v>35</v>
      </c>
      <c r="H35" s="23"/>
      <c r="J35" s="40"/>
      <c r="K35" s="40"/>
      <c r="M35" s="40"/>
      <c r="N35" s="86"/>
    </row>
    <row r="36" spans="1:14" ht="24.75" customHeight="1">
      <c r="B36" s="42" t="s">
        <v>110</v>
      </c>
      <c r="C36" s="6"/>
      <c r="D36" s="6"/>
      <c r="E36" s="182"/>
      <c r="F36" s="182"/>
      <c r="G36" s="180"/>
      <c r="H36" s="181"/>
      <c r="J36" s="40"/>
      <c r="K36" s="40" t="s">
        <v>107</v>
      </c>
      <c r="L36" s="40" t="s">
        <v>75</v>
      </c>
      <c r="M36" s="40"/>
    </row>
    <row r="37" spans="1:14" ht="24.75" customHeight="1">
      <c r="B37" s="42" t="s">
        <v>109</v>
      </c>
      <c r="C37" s="6"/>
      <c r="D37" s="6"/>
      <c r="E37" s="182"/>
      <c r="F37" s="182"/>
      <c r="G37" s="180"/>
      <c r="H37" s="181"/>
      <c r="J37" s="40"/>
      <c r="K37" s="40"/>
      <c r="L37" s="40" t="s">
        <v>76</v>
      </c>
      <c r="M37" s="40"/>
    </row>
    <row r="38" spans="1:14" ht="24.75" customHeight="1">
      <c r="B38" s="42" t="s">
        <v>111</v>
      </c>
      <c r="C38" s="12">
        <f>C36-C37</f>
        <v>0</v>
      </c>
      <c r="D38" s="12">
        <f>D36-D37</f>
        <v>0</v>
      </c>
      <c r="E38" s="183">
        <f>E36-E37</f>
        <v>0</v>
      </c>
      <c r="F38" s="183"/>
      <c r="G38" s="184">
        <f>G36-G37</f>
        <v>0</v>
      </c>
      <c r="H38" s="185"/>
      <c r="J38" s="40"/>
      <c r="K38" s="40"/>
      <c r="L38" s="40"/>
      <c r="M38" s="40"/>
    </row>
    <row r="39" spans="1:14" ht="24.75" customHeight="1">
      <c r="B39" s="42" t="s">
        <v>112</v>
      </c>
      <c r="C39" s="6"/>
      <c r="D39" s="6"/>
      <c r="E39" s="182"/>
      <c r="F39" s="182"/>
      <c r="G39" s="180"/>
      <c r="H39" s="181"/>
      <c r="J39" s="40"/>
      <c r="K39" s="40" t="s">
        <v>154</v>
      </c>
      <c r="L39" s="40" t="s">
        <v>81</v>
      </c>
      <c r="M39" s="40"/>
    </row>
    <row r="40" spans="1:14" ht="24.75" customHeight="1">
      <c r="B40" s="42" t="s">
        <v>113</v>
      </c>
      <c r="C40" s="12">
        <f>C38-C39</f>
        <v>0</v>
      </c>
      <c r="D40" s="12">
        <f>D38-D39</f>
        <v>0</v>
      </c>
      <c r="E40" s="183">
        <f>E38-E39</f>
        <v>0</v>
      </c>
      <c r="F40" s="183"/>
      <c r="G40" s="184">
        <f>G38-G39</f>
        <v>0</v>
      </c>
      <c r="H40" s="185"/>
      <c r="J40" s="40"/>
      <c r="K40" s="40" t="s">
        <v>155</v>
      </c>
      <c r="L40" s="40" t="s">
        <v>82</v>
      </c>
      <c r="M40" s="40"/>
    </row>
    <row r="41" spans="1:14" ht="24.9" customHeight="1">
      <c r="B41" s="87" t="s">
        <v>114</v>
      </c>
      <c r="C41" s="6"/>
      <c r="D41" s="6"/>
      <c r="E41" s="182"/>
      <c r="F41" s="182"/>
      <c r="G41" s="180"/>
      <c r="H41" s="181"/>
      <c r="J41" s="40"/>
      <c r="K41" s="40" t="s">
        <v>156</v>
      </c>
      <c r="L41" s="40" t="s">
        <v>83</v>
      </c>
      <c r="M41" s="40"/>
    </row>
    <row r="42" spans="1:14" ht="24.9" customHeight="1">
      <c r="B42" s="87" t="s">
        <v>115</v>
      </c>
      <c r="C42" s="6"/>
      <c r="D42" s="6"/>
      <c r="E42" s="182"/>
      <c r="F42" s="182"/>
      <c r="G42" s="180"/>
      <c r="H42" s="181"/>
      <c r="J42" s="40"/>
      <c r="K42" s="40" t="s">
        <v>157</v>
      </c>
      <c r="L42" s="40" t="s">
        <v>84</v>
      </c>
      <c r="M42" s="40"/>
    </row>
    <row r="43" spans="1:14" ht="24.9" customHeight="1">
      <c r="B43" s="88" t="s">
        <v>116</v>
      </c>
      <c r="C43" s="12">
        <f>C40+C41-C42</f>
        <v>0</v>
      </c>
      <c r="D43" s="12">
        <f>D40+D41-D42</f>
        <v>0</v>
      </c>
      <c r="E43" s="183">
        <f>E40+E41-E42</f>
        <v>0</v>
      </c>
      <c r="F43" s="183"/>
      <c r="G43" s="184">
        <f>G40+G41-G42</f>
        <v>0</v>
      </c>
      <c r="H43" s="185"/>
      <c r="K43" s="40" t="s">
        <v>158</v>
      </c>
      <c r="L43" s="40" t="s">
        <v>85</v>
      </c>
    </row>
    <row r="44" spans="1:14" ht="24.9" customHeight="1">
      <c r="B44" s="87" t="s">
        <v>117</v>
      </c>
      <c r="C44" s="7"/>
      <c r="D44" s="7"/>
      <c r="E44" s="180"/>
      <c r="F44" s="180"/>
      <c r="G44" s="180"/>
      <c r="H44" s="181"/>
      <c r="K44" s="40" t="s">
        <v>159</v>
      </c>
      <c r="L44" s="40" t="s">
        <v>93</v>
      </c>
    </row>
    <row r="45" spans="1:14" s="86" customFormat="1" ht="24.9" customHeight="1">
      <c r="A45" s="27"/>
      <c r="B45" s="87" t="s">
        <v>118</v>
      </c>
      <c r="C45" s="12">
        <f>C43-C44</f>
        <v>0</v>
      </c>
      <c r="D45" s="12">
        <f>D43-D44</f>
        <v>0</v>
      </c>
      <c r="E45" s="184">
        <f>E43-E44</f>
        <v>0</v>
      </c>
      <c r="F45" s="184"/>
      <c r="G45" s="184">
        <f>G43-G44</f>
        <v>0</v>
      </c>
      <c r="H45" s="185"/>
      <c r="I45" s="27"/>
      <c r="L45" s="40"/>
    </row>
    <row r="46" spans="1:14" ht="24.9" customHeight="1">
      <c r="A46" s="86"/>
      <c r="B46" s="26"/>
      <c r="C46" s="89"/>
      <c r="D46" s="89"/>
      <c r="E46" s="90"/>
      <c r="F46" s="91"/>
      <c r="G46" s="90"/>
      <c r="H46" s="92"/>
      <c r="I46" s="86"/>
    </row>
    <row r="47" spans="1:14" ht="24.9" customHeight="1">
      <c r="B47" s="43"/>
      <c r="C47" s="44" t="s">
        <v>36</v>
      </c>
      <c r="D47" s="44" t="s">
        <v>97</v>
      </c>
      <c r="E47" s="190" t="s">
        <v>37</v>
      </c>
      <c r="F47" s="190"/>
      <c r="G47" s="190"/>
      <c r="H47" s="191"/>
      <c r="K47" s="27" t="s">
        <v>77</v>
      </c>
      <c r="L47" s="27" t="s">
        <v>78</v>
      </c>
    </row>
    <row r="48" spans="1:14" ht="24.9" customHeight="1">
      <c r="B48" s="45" t="s">
        <v>38</v>
      </c>
      <c r="C48" s="24"/>
      <c r="D48" s="24"/>
      <c r="E48" s="196">
        <f>C48-D48</f>
        <v>0</v>
      </c>
      <c r="F48" s="196"/>
      <c r="G48" s="196"/>
      <c r="H48" s="197"/>
      <c r="L48" s="27" t="s">
        <v>79</v>
      </c>
    </row>
    <row r="49" spans="2:12" ht="24.9" customHeight="1">
      <c r="K49" s="27" t="s">
        <v>161</v>
      </c>
      <c r="L49" s="94" t="s">
        <v>162</v>
      </c>
    </row>
    <row r="50" spans="2:12" ht="24.9" customHeight="1">
      <c r="B50" s="93" t="s">
        <v>39</v>
      </c>
      <c r="C50" s="46"/>
      <c r="D50" s="46"/>
      <c r="E50" s="46"/>
      <c r="F50" s="46"/>
      <c r="G50" s="46"/>
      <c r="H50" s="46"/>
      <c r="I50" s="84" t="str">
        <f>+IF(COUNTBLANK(C53:D55)+COUNTBLANK(C60:D63)+COUNTBLANK(C68:D73)+COUNTBLANK(C78:C89)+COUNTBLANK(C96:C99)+COUNTBLANK(D97)+COUNTBLANK(D89)&gt;0,"未入力あり","入力完了")</f>
        <v>未入力あり</v>
      </c>
      <c r="L50" s="27" t="s">
        <v>163</v>
      </c>
    </row>
    <row r="51" spans="2:12" ht="24.9" customHeight="1">
      <c r="B51" s="95" t="s">
        <v>128</v>
      </c>
      <c r="C51" s="96" t="s">
        <v>125</v>
      </c>
      <c r="D51" s="47"/>
    </row>
    <row r="52" spans="2:12" ht="24.9" customHeight="1">
      <c r="B52" s="48" t="s">
        <v>32</v>
      </c>
      <c r="C52" s="49" t="s">
        <v>126</v>
      </c>
      <c r="D52" s="49" t="s">
        <v>95</v>
      </c>
      <c r="E52" s="30"/>
      <c r="F52" s="30"/>
    </row>
    <row r="53" spans="2:12" ht="24.9" customHeight="1">
      <c r="B53" s="97" t="s">
        <v>185</v>
      </c>
      <c r="C53" s="8"/>
      <c r="D53" s="8"/>
    </row>
    <row r="54" spans="2:12" ht="24.9" customHeight="1">
      <c r="B54" s="97" t="s">
        <v>120</v>
      </c>
      <c r="C54" s="8"/>
      <c r="D54" s="8"/>
    </row>
    <row r="55" spans="2:12" ht="24.9" customHeight="1" thickBot="1">
      <c r="B55" s="99" t="s">
        <v>121</v>
      </c>
      <c r="C55" s="10"/>
      <c r="D55" s="10"/>
    </row>
    <row r="56" spans="2:12" ht="24.9" customHeight="1" thickTop="1">
      <c r="B56" s="100" t="s">
        <v>127</v>
      </c>
      <c r="C56" s="101">
        <f>SUM(C53:C55)</f>
        <v>0</v>
      </c>
      <c r="D56" s="101">
        <f>SUM(D53:D55)</f>
        <v>0</v>
      </c>
    </row>
    <row r="58" spans="2:12" ht="24.9" customHeight="1">
      <c r="B58" s="95" t="s">
        <v>129</v>
      </c>
      <c r="C58" s="96" t="s">
        <v>125</v>
      </c>
      <c r="D58" s="53"/>
    </row>
    <row r="59" spans="2:12" ht="24.9" customHeight="1">
      <c r="B59" s="48" t="s">
        <v>32</v>
      </c>
      <c r="C59" s="49" t="s">
        <v>126</v>
      </c>
      <c r="D59" s="49" t="s">
        <v>95</v>
      </c>
      <c r="E59" s="30"/>
      <c r="F59" s="30"/>
    </row>
    <row r="60" spans="2:12" ht="24.9" customHeight="1">
      <c r="B60" s="50" t="s">
        <v>122</v>
      </c>
      <c r="C60" s="8"/>
      <c r="D60" s="8"/>
    </row>
    <row r="61" spans="2:12" ht="24.9" customHeight="1">
      <c r="B61" s="102" t="s">
        <v>186</v>
      </c>
      <c r="C61" s="13">
        <f>C53</f>
        <v>0</v>
      </c>
      <c r="D61" s="13">
        <f>D53</f>
        <v>0</v>
      </c>
    </row>
    <row r="62" spans="2:12" ht="24.9" customHeight="1">
      <c r="B62" s="102" t="s">
        <v>123</v>
      </c>
      <c r="C62" s="13">
        <f>C54</f>
        <v>0</v>
      </c>
      <c r="D62" s="13">
        <f>D54</f>
        <v>0</v>
      </c>
    </row>
    <row r="63" spans="2:12" ht="24.9" customHeight="1" thickBot="1">
      <c r="B63" s="103" t="s">
        <v>124</v>
      </c>
      <c r="C63" s="9"/>
      <c r="D63" s="9"/>
    </row>
    <row r="64" spans="2:12" ht="24.9" customHeight="1" thickTop="1">
      <c r="B64" s="54" t="s">
        <v>41</v>
      </c>
      <c r="C64" s="14">
        <f>SUM(C60:C63)</f>
        <v>0</v>
      </c>
      <c r="D64" s="14">
        <f>SUM(D60:D63)</f>
        <v>0</v>
      </c>
    </row>
    <row r="65" spans="2:6" ht="24.9" customHeight="1">
      <c r="B65" s="55"/>
    </row>
    <row r="66" spans="2:6" ht="24.9" customHeight="1">
      <c r="B66" s="52" t="s">
        <v>130</v>
      </c>
      <c r="C66" s="47"/>
      <c r="D66" s="47"/>
    </row>
    <row r="67" spans="2:6" ht="24.9" customHeight="1">
      <c r="B67" s="56" t="s">
        <v>32</v>
      </c>
      <c r="C67" s="49" t="s">
        <v>36</v>
      </c>
      <c r="D67" s="49" t="s">
        <v>95</v>
      </c>
      <c r="E67" s="30"/>
      <c r="F67" s="30"/>
    </row>
    <row r="68" spans="2:6" ht="24.9" customHeight="1">
      <c r="B68" s="50" t="s">
        <v>42</v>
      </c>
      <c r="C68" s="8"/>
      <c r="D68" s="8"/>
    </row>
    <row r="69" spans="2:6" ht="24.9" customHeight="1">
      <c r="B69" s="50" t="s">
        <v>43</v>
      </c>
      <c r="C69" s="8"/>
      <c r="D69" s="8"/>
    </row>
    <row r="70" spans="2:6" ht="24.9" customHeight="1">
      <c r="B70" s="50" t="s">
        <v>44</v>
      </c>
      <c r="C70" s="8"/>
      <c r="D70" s="8"/>
    </row>
    <row r="71" spans="2:6" ht="24.9" customHeight="1" thickBot="1">
      <c r="B71" s="51" t="s">
        <v>40</v>
      </c>
      <c r="C71" s="10"/>
      <c r="D71" s="10"/>
    </row>
    <row r="72" spans="2:6" ht="24.9" customHeight="1" thickTop="1" thickBot="1">
      <c r="B72" s="57" t="s">
        <v>45</v>
      </c>
      <c r="C72" s="15">
        <f>SUM(C68:C71)</f>
        <v>0</v>
      </c>
      <c r="D72" s="15">
        <f>SUM(D68:D71)</f>
        <v>0</v>
      </c>
    </row>
    <row r="73" spans="2:6" ht="24.9" customHeight="1" thickTop="1" thickBot="1">
      <c r="B73" s="58" t="s">
        <v>46</v>
      </c>
      <c r="C73" s="11"/>
      <c r="D73" s="11"/>
    </row>
    <row r="74" spans="2:6" ht="24.9" customHeight="1" thickTop="1">
      <c r="B74" s="54" t="s">
        <v>41</v>
      </c>
      <c r="C74" s="14">
        <f>C68+C69+C70+C71+C73</f>
        <v>0</v>
      </c>
      <c r="D74" s="14">
        <f>D68+D69+D70+D71+D73</f>
        <v>0</v>
      </c>
    </row>
    <row r="75" spans="2:6" ht="24.9" customHeight="1">
      <c r="B75" s="55"/>
      <c r="C75" s="59"/>
      <c r="D75" s="59"/>
    </row>
    <row r="76" spans="2:6" ht="24.9" customHeight="1">
      <c r="B76" s="52" t="s">
        <v>131</v>
      </c>
    </row>
    <row r="77" spans="2:6" ht="24.9" customHeight="1">
      <c r="B77" s="56" t="s">
        <v>32</v>
      </c>
      <c r="C77" s="61" t="s">
        <v>192</v>
      </c>
      <c r="D77" s="49" t="s">
        <v>47</v>
      </c>
      <c r="E77" s="60"/>
    </row>
    <row r="78" spans="2:6" ht="24.9" customHeight="1">
      <c r="B78" s="50" t="s">
        <v>148</v>
      </c>
      <c r="C78" s="8"/>
      <c r="D78" s="13">
        <f>D36</f>
        <v>0</v>
      </c>
    </row>
    <row r="79" spans="2:6" ht="24.9" customHeight="1">
      <c r="B79" s="50" t="s">
        <v>187</v>
      </c>
      <c r="C79" s="8"/>
      <c r="D79" s="13">
        <f>D37</f>
        <v>0</v>
      </c>
    </row>
    <row r="80" spans="2:6" ht="24.9" customHeight="1">
      <c r="B80" s="50" t="s">
        <v>132</v>
      </c>
      <c r="C80" s="13">
        <f>C78-C79</f>
        <v>0</v>
      </c>
      <c r="D80" s="13">
        <f>D38</f>
        <v>0</v>
      </c>
    </row>
    <row r="81" spans="2:8" ht="24.9" customHeight="1">
      <c r="B81" s="50" t="s">
        <v>164</v>
      </c>
      <c r="C81" s="13">
        <f>C100</f>
        <v>0</v>
      </c>
      <c r="D81" s="13">
        <f>D100</f>
        <v>0</v>
      </c>
      <c r="E81" s="104"/>
    </row>
    <row r="82" spans="2:8" ht="24.9" customHeight="1">
      <c r="B82" s="50" t="s">
        <v>141</v>
      </c>
      <c r="C82" s="13">
        <f>C78-C79-C81</f>
        <v>0</v>
      </c>
      <c r="D82" s="13">
        <f>D38-D39</f>
        <v>0</v>
      </c>
    </row>
    <row r="83" spans="2:8" ht="24.9" customHeight="1">
      <c r="B83" s="50" t="s">
        <v>143</v>
      </c>
      <c r="C83" s="8"/>
      <c r="D83" s="13">
        <f>D56</f>
        <v>0</v>
      </c>
    </row>
    <row r="84" spans="2:8" ht="24.9" customHeight="1">
      <c r="B84" s="50" t="s">
        <v>144</v>
      </c>
      <c r="C84" s="8"/>
      <c r="D84" s="13">
        <f>D64</f>
        <v>0</v>
      </c>
    </row>
    <row r="85" spans="2:8" ht="24.9" customHeight="1">
      <c r="B85" s="50" t="s">
        <v>145</v>
      </c>
      <c r="C85" s="75"/>
      <c r="D85" s="13">
        <f>D74</f>
        <v>0</v>
      </c>
    </row>
    <row r="86" spans="2:8" ht="24.9" customHeight="1">
      <c r="B86" s="50" t="s">
        <v>48</v>
      </c>
      <c r="C86" s="8"/>
      <c r="D86" s="13">
        <f>D72</f>
        <v>0</v>
      </c>
      <c r="E86" s="30"/>
    </row>
    <row r="87" spans="2:8" ht="24.9" customHeight="1">
      <c r="B87" s="50" t="s">
        <v>49</v>
      </c>
      <c r="C87" s="8"/>
      <c r="D87" s="13">
        <f>D73</f>
        <v>0</v>
      </c>
      <c r="F87" s="112"/>
      <c r="G87" s="113"/>
      <c r="H87" s="113"/>
    </row>
    <row r="88" spans="2:8" ht="24.9" customHeight="1">
      <c r="B88" s="71" t="s">
        <v>147</v>
      </c>
      <c r="C88" s="16">
        <f>C82+C84+C85</f>
        <v>0</v>
      </c>
      <c r="D88" s="13">
        <f>D82+D84+D85</f>
        <v>0</v>
      </c>
      <c r="F88" s="114"/>
      <c r="G88" s="115"/>
      <c r="H88" s="91"/>
    </row>
    <row r="89" spans="2:8" ht="24.9" customHeight="1">
      <c r="B89" s="50" t="s">
        <v>184</v>
      </c>
      <c r="C89" s="137"/>
      <c r="D89" s="136"/>
    </row>
    <row r="90" spans="2:8" ht="18">
      <c r="B90" s="50" t="s">
        <v>146</v>
      </c>
      <c r="C90" s="16">
        <f>IFERROR(C88/C89,)</f>
        <v>0</v>
      </c>
      <c r="D90" s="13">
        <f>IFERROR(D88/D89,)</f>
        <v>0</v>
      </c>
    </row>
    <row r="91" spans="2:8" ht="18">
      <c r="B91" s="120" t="str">
        <f>+IF(OR(SUM(C78:C85)=0),"※「①売上高」∼「⑧減価償却額」の全ての項目が0になることは基本的にはございません。各項目が正しく入力されているか、ご確認をお願いします。","")</f>
        <v>※「①売上高」∼「⑧減価償却額」の全ての項目が0になることは基本的にはございません。各項目が正しく入力されているか、ご確認をお願いします。</v>
      </c>
      <c r="C91" s="121"/>
      <c r="D91" s="121"/>
    </row>
    <row r="92" spans="2:8" ht="18">
      <c r="B92" s="122" t="str">
        <f>+IF(OR(SUM(D78:D85)=0),"※今回報告において、「①売上高」∼「⑧減価償却額」の全ての項目が0になることは基本的にはございません。各項目が正しく入力されているか、ご確認をお願いします。","")</f>
        <v>※今回報告において、「①売上高」∼「⑧減価償却額」の全ての項目が0になることは基本的にはございません。各項目が正しく入力されているか、ご確認をお願いします。</v>
      </c>
      <c r="C92" s="123"/>
      <c r="D92" s="123"/>
    </row>
    <row r="93" spans="2:8" ht="18">
      <c r="B93" s="122" t="str">
        <f>IF(OR(C89&lt;0.1,D89&lt;0.1),"※「⑩従業員数」が0になることは基本的にはございません。各項目が0.1以上の数字で正しく入力されているか、ご確認をお願いします。","")</f>
        <v>※「⑩従業員数」が0になることは基本的にはございません。各項目が0.1以上の数字で正しく入力されているか、ご確認をお願いします。</v>
      </c>
      <c r="C93" s="124"/>
      <c r="D93" s="124"/>
    </row>
    <row r="94" spans="2:8" ht="24.9" customHeight="1">
      <c r="B94" s="30" t="s">
        <v>133</v>
      </c>
    </row>
    <row r="95" spans="2:8" ht="24.9" customHeight="1">
      <c r="B95" s="105" t="s">
        <v>134</v>
      </c>
      <c r="C95" s="61" t="s">
        <v>192</v>
      </c>
      <c r="D95" s="49" t="s">
        <v>135</v>
      </c>
    </row>
    <row r="96" spans="2:8" ht="24.9" customHeight="1">
      <c r="B96" s="106" t="s">
        <v>136</v>
      </c>
      <c r="C96" s="19"/>
      <c r="D96" s="107">
        <f>D39</f>
        <v>0</v>
      </c>
    </row>
    <row r="97" spans="2:9" ht="24.9" customHeight="1">
      <c r="B97" s="106" t="s">
        <v>137</v>
      </c>
      <c r="C97" s="19"/>
      <c r="D97" s="20"/>
    </row>
    <row r="98" spans="2:9" ht="24.9" customHeight="1">
      <c r="B98" s="106" t="s">
        <v>138</v>
      </c>
      <c r="C98" s="19"/>
      <c r="D98" s="107">
        <f>D41</f>
        <v>0</v>
      </c>
    </row>
    <row r="99" spans="2:9" ht="24.9" customHeight="1" thickBot="1">
      <c r="B99" s="108" t="s">
        <v>139</v>
      </c>
      <c r="C99" s="21"/>
      <c r="D99" s="107">
        <f>D42</f>
        <v>0</v>
      </c>
    </row>
    <row r="100" spans="2:9" ht="24.9" customHeight="1" thickTop="1">
      <c r="B100" s="109" t="s">
        <v>140</v>
      </c>
      <c r="C100" s="110">
        <f>C96-C97-C98+C99</f>
        <v>0</v>
      </c>
      <c r="D100" s="111">
        <f>D96-D97-D98+D99</f>
        <v>0</v>
      </c>
    </row>
    <row r="101" spans="2:9" ht="24.9" customHeight="1">
      <c r="B101" s="72"/>
      <c r="C101" s="59"/>
      <c r="D101" s="73"/>
    </row>
    <row r="102" spans="2:9" ht="24.9" customHeight="1">
      <c r="B102" s="93" t="s">
        <v>98</v>
      </c>
      <c r="C102" s="46"/>
      <c r="D102" s="46"/>
      <c r="E102" s="46"/>
      <c r="F102" s="46"/>
      <c r="G102" s="46"/>
      <c r="H102" s="46"/>
      <c r="I102" s="84" t="str">
        <f>IF(COUNTBLANK(D105:D109)+IF(D109="〇",COUNTBLANK(C110))+COUNTBLANK(C111:C115)&gt;0,"未入力あり","入力完了")</f>
        <v>未入力あり</v>
      </c>
    </row>
    <row r="103" spans="2:9" ht="24.9" customHeight="1">
      <c r="B103" s="27" t="s">
        <v>94</v>
      </c>
      <c r="C103" s="53"/>
      <c r="D103" s="53"/>
    </row>
    <row r="104" spans="2:9" ht="24.9" customHeight="1">
      <c r="B104" s="48"/>
      <c r="C104" s="207" t="s">
        <v>192</v>
      </c>
      <c r="D104" s="208"/>
      <c r="E104" s="30"/>
      <c r="F104" s="30"/>
    </row>
    <row r="105" spans="2:9" ht="24.9" customHeight="1">
      <c r="B105" s="198" t="s">
        <v>101</v>
      </c>
      <c r="C105" s="98" t="s">
        <v>91</v>
      </c>
      <c r="D105" s="22"/>
    </row>
    <row r="106" spans="2:9" ht="24.9" customHeight="1">
      <c r="B106" s="199"/>
      <c r="C106" s="98" t="s">
        <v>100</v>
      </c>
      <c r="D106" s="22"/>
    </row>
    <row r="107" spans="2:9" ht="24.9" customHeight="1">
      <c r="B107" s="199"/>
      <c r="C107" s="98" t="s">
        <v>99</v>
      </c>
      <c r="D107" s="22"/>
    </row>
    <row r="108" spans="2:9" ht="24.9" customHeight="1">
      <c r="B108" s="199"/>
      <c r="C108" s="98" t="s">
        <v>90</v>
      </c>
      <c r="D108" s="22"/>
    </row>
    <row r="109" spans="2:9" ht="18">
      <c r="B109" s="200"/>
      <c r="C109" s="98" t="s">
        <v>92</v>
      </c>
      <c r="D109" s="22"/>
    </row>
    <row r="110" spans="2:9" ht="28.5" customHeight="1">
      <c r="B110" s="71" t="s">
        <v>102</v>
      </c>
      <c r="C110" s="192"/>
      <c r="D110" s="193"/>
    </row>
    <row r="111" spans="2:9" ht="24.9" customHeight="1">
      <c r="B111" s="50" t="s">
        <v>105</v>
      </c>
      <c r="C111" s="188"/>
      <c r="D111" s="189"/>
    </row>
    <row r="112" spans="2:9" ht="24.9" customHeight="1">
      <c r="B112" s="50" t="s">
        <v>171</v>
      </c>
      <c r="C112" s="188"/>
      <c r="D112" s="189"/>
    </row>
    <row r="113" spans="2:18" ht="24.9" customHeight="1">
      <c r="B113" s="50" t="s">
        <v>172</v>
      </c>
      <c r="C113" s="188"/>
      <c r="D113" s="189"/>
    </row>
    <row r="114" spans="2:18" ht="24.9" customHeight="1">
      <c r="B114" s="50" t="s">
        <v>193</v>
      </c>
      <c r="C114" s="194">
        <f>C82+C85</f>
        <v>0</v>
      </c>
      <c r="D114" s="195"/>
      <c r="O114" s="86"/>
      <c r="P114" s="86"/>
      <c r="Q114" s="86"/>
      <c r="R114" s="86"/>
    </row>
    <row r="115" spans="2:18" ht="24.9" customHeight="1">
      <c r="B115" s="50" t="s">
        <v>194</v>
      </c>
      <c r="C115" s="188"/>
      <c r="D115" s="189"/>
      <c r="O115" s="86"/>
      <c r="P115" s="86"/>
      <c r="Q115" s="86"/>
      <c r="R115" s="86"/>
    </row>
    <row r="116" spans="2:18" ht="24.9" customHeight="1">
      <c r="B116" s="50" t="s">
        <v>195</v>
      </c>
      <c r="C116" s="186">
        <f>IFERROR((C111-C112+C113)/(C114+C115),)</f>
        <v>0</v>
      </c>
      <c r="D116" s="187"/>
      <c r="O116" s="86"/>
      <c r="P116" s="86"/>
      <c r="Q116" s="86"/>
      <c r="R116" s="86"/>
    </row>
    <row r="117" spans="2:18" ht="24.9" customHeight="1">
      <c r="B117" s="47"/>
      <c r="O117" s="86"/>
      <c r="P117" s="86"/>
      <c r="Q117" s="86"/>
    </row>
    <row r="118" spans="2:18" ht="24.9" customHeight="1">
      <c r="B118" s="32" t="s">
        <v>89</v>
      </c>
      <c r="C118" s="46"/>
      <c r="D118" s="46"/>
      <c r="E118" s="46"/>
      <c r="F118" s="46"/>
      <c r="G118" s="46"/>
      <c r="H118" s="46"/>
      <c r="I118" s="84" t="str">
        <f>IF(COUNTBLANK(C123:E124)+IF(C127="あり",COUNTBLANK(C128),0)+COUNTBLANK(C126:C127)&gt;0,"未入力あり","入力完了")</f>
        <v>未入力あり</v>
      </c>
      <c r="P118" s="86"/>
      <c r="Q118" s="86"/>
    </row>
    <row r="119" spans="2:18" ht="24.9" customHeight="1">
      <c r="B119" s="154" t="s">
        <v>196</v>
      </c>
      <c r="P119" s="86"/>
      <c r="Q119" s="86"/>
    </row>
    <row r="120" spans="2:18" ht="24.9" customHeight="1">
      <c r="B120" s="31" t="s">
        <v>181</v>
      </c>
      <c r="P120" s="86"/>
      <c r="Q120" s="86"/>
    </row>
    <row r="121" spans="2:18" ht="24.9" customHeight="1">
      <c r="B121" s="146" t="s">
        <v>178</v>
      </c>
      <c r="C121" s="128"/>
      <c r="J121" s="86"/>
      <c r="K121" s="86"/>
      <c r="L121" s="86"/>
      <c r="M121" s="86"/>
    </row>
    <row r="122" spans="2:18" ht="36" customHeight="1">
      <c r="B122" s="56" t="s">
        <v>197</v>
      </c>
      <c r="C122" s="148" t="s">
        <v>180</v>
      </c>
      <c r="D122" s="147" t="s">
        <v>179</v>
      </c>
      <c r="E122" s="159" t="s">
        <v>182</v>
      </c>
      <c r="F122" s="160"/>
    </row>
    <row r="123" spans="2:18" ht="24.9" customHeight="1">
      <c r="B123" s="237" t="s">
        <v>225</v>
      </c>
      <c r="C123" s="234"/>
      <c r="D123" s="234"/>
      <c r="E123" s="235"/>
      <c r="F123" s="236"/>
    </row>
    <row r="124" spans="2:18" ht="24.9" customHeight="1">
      <c r="B124" s="77" t="s">
        <v>226</v>
      </c>
      <c r="C124" s="17"/>
      <c r="D124" s="18"/>
      <c r="E124" s="161"/>
      <c r="F124" s="162"/>
    </row>
    <row r="125" spans="2:18" ht="24.9" customHeight="1">
      <c r="B125" s="65"/>
      <c r="C125" s="65"/>
      <c r="D125" s="63"/>
      <c r="E125" s="157"/>
      <c r="F125" s="158"/>
      <c r="G125" s="67"/>
      <c r="H125" s="36"/>
    </row>
    <row r="126" spans="2:18" ht="24.9" customHeight="1">
      <c r="B126" s="230" t="s">
        <v>222</v>
      </c>
      <c r="C126" s="232"/>
      <c r="D126" s="36"/>
      <c r="E126" s="155"/>
      <c r="F126" s="156"/>
      <c r="G126" s="67"/>
      <c r="H126" s="36"/>
    </row>
    <row r="127" spans="2:18" ht="24.9" customHeight="1">
      <c r="B127" s="230" t="s">
        <v>223</v>
      </c>
      <c r="C127" s="233"/>
      <c r="D127" s="36"/>
      <c r="E127" s="155"/>
      <c r="F127" s="156"/>
      <c r="G127" s="67"/>
      <c r="H127" s="36"/>
    </row>
    <row r="128" spans="2:18" ht="24.9" customHeight="1">
      <c r="B128" s="230" t="s">
        <v>224</v>
      </c>
      <c r="C128" s="231"/>
      <c r="D128" s="36"/>
      <c r="E128" s="155"/>
      <c r="F128" s="156"/>
      <c r="G128" s="67"/>
      <c r="H128" s="36"/>
    </row>
    <row r="129" spans="2:8" ht="24.9" customHeight="1" thickBot="1">
      <c r="B129" s="229"/>
      <c r="C129" s="128"/>
      <c r="D129" s="36"/>
      <c r="E129" s="155"/>
      <c r="F129" s="156"/>
      <c r="G129" s="67"/>
      <c r="H129" s="36"/>
    </row>
    <row r="130" spans="2:8" ht="51" customHeight="1" thickTop="1" thickBot="1">
      <c r="B130" s="149" t="s">
        <v>72</v>
      </c>
      <c r="C130" s="150" t="str">
        <f>IF(C124="","",IF(D124-C124&gt;=30,"補助事業期間終了時もしくは補助事業完了期日までに、事業場内最低賃金が公募申請時点と比較し＋30円以上となる賃上げを既に達成している","補助事業期間終了時もしくは補助事業完了期日までに、事業場内最低賃金が公募申請時点と比較し＋30円以上となる賃上げを達成していない"))</f>
        <v/>
      </c>
      <c r="D130" s="151"/>
      <c r="E130" s="151"/>
      <c r="F130" s="152"/>
      <c r="G130" s="66"/>
      <c r="H130" s="64"/>
    </row>
    <row r="131" spans="2:8" ht="24.9" customHeight="1" thickTop="1">
      <c r="B131" s="27" t="s">
        <v>50</v>
      </c>
    </row>
  </sheetData>
  <sheetProtection algorithmName="SHA-512" hashValue="X0j3s9MqChS3Spha+d04r6cfzzYbr6WcdTRIigx6krmVPh/ENR4OINPObSs4KBrTW04N0WyYN7NR6spc3EnBnw==" saltValue="3YfuRBJ0WVHfuguI7pVejw==" spinCount="100000" sheet="1" objects="1" scenarios="1"/>
  <mergeCells count="50">
    <mergeCell ref="B105:B109"/>
    <mergeCell ref="B33:B35"/>
    <mergeCell ref="C33:C35"/>
    <mergeCell ref="D33:H33"/>
    <mergeCell ref="D34:D35"/>
    <mergeCell ref="E34:H34"/>
    <mergeCell ref="G38:H38"/>
    <mergeCell ref="E39:F39"/>
    <mergeCell ref="G39:H39"/>
    <mergeCell ref="C104:D104"/>
    <mergeCell ref="E36:F36"/>
    <mergeCell ref="G36:H36"/>
    <mergeCell ref="E37:F37"/>
    <mergeCell ref="G37:H37"/>
    <mergeCell ref="E43:F43"/>
    <mergeCell ref="G43:H43"/>
    <mergeCell ref="C116:D116"/>
    <mergeCell ref="C112:D112"/>
    <mergeCell ref="C113:D113"/>
    <mergeCell ref="E47:H47"/>
    <mergeCell ref="G44:H44"/>
    <mergeCell ref="C115:D115"/>
    <mergeCell ref="C110:D110"/>
    <mergeCell ref="C111:D111"/>
    <mergeCell ref="C114:D114"/>
    <mergeCell ref="E44:F44"/>
    <mergeCell ref="E45:F45"/>
    <mergeCell ref="G45:H45"/>
    <mergeCell ref="E48:H48"/>
    <mergeCell ref="G41:H41"/>
    <mergeCell ref="E42:F42"/>
    <mergeCell ref="E38:F38"/>
    <mergeCell ref="E40:F40"/>
    <mergeCell ref="G40:H40"/>
    <mergeCell ref="E125:F125"/>
    <mergeCell ref="E122:F122"/>
    <mergeCell ref="E123:F123"/>
    <mergeCell ref="E124:F124"/>
    <mergeCell ref="C13:D13"/>
    <mergeCell ref="C14:D14"/>
    <mergeCell ref="B29:H29"/>
    <mergeCell ref="B30:H30"/>
    <mergeCell ref="B32:H32"/>
    <mergeCell ref="C21:F21"/>
    <mergeCell ref="C22:F22"/>
    <mergeCell ref="C23:F23"/>
    <mergeCell ref="B24:B25"/>
    <mergeCell ref="C24:F25"/>
    <mergeCell ref="G42:H42"/>
    <mergeCell ref="E41:F41"/>
  </mergeCells>
  <phoneticPr fontId="2"/>
  <conditionalFormatting sqref="B31">
    <cfRule type="expression" dxfId="50" priority="27">
      <formula>$C$23="回答不可"</formula>
    </cfRule>
  </conditionalFormatting>
  <conditionalFormatting sqref="B28:H30 C31:H31 B32:H48 B51:H100">
    <cfRule type="expression" dxfId="49" priority="32">
      <formula>$C$23=$L$48</formula>
    </cfRule>
  </conditionalFormatting>
  <conditionalFormatting sqref="B28:H48">
    <cfRule type="expression" dxfId="48" priority="28">
      <formula>AND($C$20=$L$37,OR($C$21=$L$39,$C$21=$L$40,$C$21=$L$41))</formula>
    </cfRule>
  </conditionalFormatting>
  <conditionalFormatting sqref="B51:H100">
    <cfRule type="expression" dxfId="47" priority="33">
      <formula>AND($C$20=$L$37,OR($C$21=$L$39,$C$21=$L$40,$C$21=$L$41))</formula>
    </cfRule>
  </conditionalFormatting>
  <conditionalFormatting sqref="B103:H116">
    <cfRule type="expression" dxfId="46" priority="52">
      <formula>$C$21=$L$42</formula>
    </cfRule>
    <cfRule type="expression" dxfId="45" priority="57">
      <formula>$C$21=$L$43</formula>
    </cfRule>
    <cfRule type="expression" dxfId="44" priority="58">
      <formula>$C$21=$L$44</formula>
    </cfRule>
  </conditionalFormatting>
  <conditionalFormatting sqref="B121:H122 B129:H130 D126:H128 B124:H125 G123:H123">
    <cfRule type="expression" dxfId="43" priority="15">
      <formula>$C$13=$K$23</formula>
    </cfRule>
    <cfRule type="expression" dxfId="42" priority="16">
      <formula>$C$13=$K$24</formula>
    </cfRule>
    <cfRule type="expression" dxfId="41" priority="17">
      <formula>$C$19=$M$31</formula>
    </cfRule>
  </conditionalFormatting>
  <conditionalFormatting sqref="C110:D110">
    <cfRule type="expression" dxfId="40" priority="62">
      <formula>$D$109="×"</formula>
    </cfRule>
  </conditionalFormatting>
  <conditionalFormatting sqref="C110:D113 C21:F25 D105:D109 C115 C53:D55 C60:D60 C63:D63 C68:D71 C73:D73 C78:C79 C83:C87 C89:D89 C96:C99 D97 C36:D37 C39:D39 C41:D42 C44:D44 C48:D48 C124:F124 C13:D14 C15:C20 C126:C127">
    <cfRule type="containsBlanks" dxfId="39" priority="117">
      <formula>LEN(TRIM(C13))=0</formula>
    </cfRule>
  </conditionalFormatting>
  <conditionalFormatting sqref="C22:F22">
    <cfRule type="expression" dxfId="38" priority="60">
      <formula>OR($C$21=_1,$C$21=_2,$C$21=_4,$C$21=_5)</formula>
    </cfRule>
  </conditionalFormatting>
  <conditionalFormatting sqref="C23:F25 B103:H116">
    <cfRule type="expression" dxfId="37" priority="47">
      <formula>$C$20=$L$37</formula>
    </cfRule>
  </conditionalFormatting>
  <conditionalFormatting sqref="C23:F25">
    <cfRule type="expression" dxfId="36" priority="59">
      <formula>OR($C$21=_1,$C$21=_2,$C$21=_3)</formula>
    </cfRule>
  </conditionalFormatting>
  <conditionalFormatting sqref="C24:F25">
    <cfRule type="expression" dxfId="35" priority="31">
      <formula>$C$23="回答可能"</formula>
    </cfRule>
  </conditionalFormatting>
  <conditionalFormatting sqref="G1:I1">
    <cfRule type="expression" dxfId="34" priority="30">
      <formula>LEN($G$1)&gt;1</formula>
    </cfRule>
  </conditionalFormatting>
  <conditionalFormatting sqref="I2:I6">
    <cfRule type="expression" dxfId="33" priority="29">
      <formula>$I2="未入力あり"</formula>
    </cfRule>
  </conditionalFormatting>
  <conditionalFormatting sqref="B126:C128">
    <cfRule type="expression" dxfId="32" priority="13">
      <formula>$C$13=$K$23</formula>
    </cfRule>
    <cfRule type="expression" dxfId="31" priority="14">
      <formula>$C$13=$K$24</formula>
    </cfRule>
    <cfRule type="expression" dxfId="30" priority="118">
      <formula>$C$19=$M$31</formula>
    </cfRule>
  </conditionalFormatting>
  <conditionalFormatting sqref="C128">
    <cfRule type="expression" dxfId="29" priority="12">
      <formula>$C$127="あり"</formula>
    </cfRule>
    <cfRule type="notContainsBlanks" dxfId="28" priority="8">
      <formula>LEN(TRIM(C128))&gt;0</formula>
    </cfRule>
  </conditionalFormatting>
  <conditionalFormatting sqref="C123:F123">
    <cfRule type="expression" dxfId="27" priority="4">
      <formula>$C$13=$K$23</formula>
    </cfRule>
    <cfRule type="expression" dxfId="26" priority="5">
      <formula>$C$13=$K$24</formula>
    </cfRule>
    <cfRule type="expression" dxfId="25" priority="6">
      <formula>$C$19=$M$31</formula>
    </cfRule>
  </conditionalFormatting>
  <conditionalFormatting sqref="C123:F123">
    <cfRule type="containsBlanks" dxfId="24" priority="7">
      <formula>LEN(TRIM(C123))=0</formula>
    </cfRule>
  </conditionalFormatting>
  <conditionalFormatting sqref="B123">
    <cfRule type="expression" dxfId="23" priority="1">
      <formula>$C$13=$K$23</formula>
    </cfRule>
    <cfRule type="expression" dxfId="22" priority="2">
      <formula>$C$13=$K$24</formula>
    </cfRule>
    <cfRule type="expression" dxfId="21" priority="3">
      <formula>$C$19=$M$31</formula>
    </cfRule>
  </conditionalFormatting>
  <dataValidations count="12">
    <dataValidation type="date" allowBlank="1" showInputMessage="1" showErrorMessage="1" prompt="交付決定通知書の記載を参考に記入してください。_x000a_事前着手の届出により、補助事業期間前から事業を開始している場合は、当該開始日を記入してください。" sqref="C16:C18" xr:uid="{41601D2D-70AA-4FE3-8DCA-B0DF8050AE58}">
      <formula1>45292</formula1>
      <formula2>72686</formula2>
    </dataValidation>
    <dataValidation type="list" allowBlank="1" showInputMessage="1" showErrorMessage="1" sqref="C20" xr:uid="{94E88773-F595-4B85-921C-38F5985D9EB2}">
      <formula1>$L$36:$L$37</formula1>
    </dataValidation>
    <dataValidation type="list" allowBlank="1" showInputMessage="1" showErrorMessage="1" sqref="C21" xr:uid="{ECC30633-44AC-4B28-9D3C-33FFB75DBD9E}">
      <formula1>$L$39:$L$44</formula1>
    </dataValidation>
    <dataValidation imeMode="disabled" allowBlank="1" showInputMessage="1" showErrorMessage="1" sqref="C15" xr:uid="{3168BD69-97AB-46B9-AE0B-6A8C77115BDE}"/>
    <dataValidation type="list" allowBlank="1" showInputMessage="1" showErrorMessage="1" sqref="D105:D109" xr:uid="{888665B0-0350-4443-9C2E-6D798BAC3C0D}">
      <formula1>$L$49:$L$50</formula1>
    </dataValidation>
    <dataValidation type="whole" operator="greaterThanOrEqual" allowBlank="1" showInputMessage="1" showErrorMessage="1" sqref="C111:C113" xr:uid="{9272B0B1-72E1-4208-BC18-D223B7CD5586}">
      <formula1>0</formula1>
    </dataValidation>
    <dataValidation type="list" allowBlank="1" showInputMessage="1" showErrorMessage="1" sqref="C19" xr:uid="{960DF7CF-9D19-4678-BB90-33B66D756296}">
      <formula1>$M$30:$M$31</formula1>
    </dataValidation>
    <dataValidation type="decimal" allowBlank="1" showInputMessage="1" showErrorMessage="1" error="半角数字で入力してください。" sqref="F35 H35 C36:H37 C39:H39 C41:H42 C44:H44 C48:D48 C53:D55 C60:D60 C63:D63 C68:D71 C73:D73 C78:C79 C83:C87 C96:C99 D97 C124:F124" xr:uid="{F5B741A7-6A31-4F8C-AAE2-8B50C1470BDB}">
      <formula1>-1E+99</formula1>
      <formula2>1E+99</formula2>
    </dataValidation>
    <dataValidation type="decimal" errorStyle="warning" allowBlank="1" showInputMessage="1" showErrorMessage="1" error="0.1名以上で入力してください。また、0名になることは基本的にはございません。_x000a_正しく入力されているか、ご確認をお願いします。" sqref="C89:D89" xr:uid="{B78B3F40-336D-46E3-A939-69BEAFDE52C9}">
      <formula1>0.1</formula1>
      <formula2>1E+99</formula2>
    </dataValidation>
    <dataValidation type="list" allowBlank="1" showInputMessage="1" showErrorMessage="1" sqref="C23:F23" xr:uid="{F970E663-6B53-437F-A2D9-4A32175E601A}">
      <formula1>IF(OR($C$20=$L$37,$C$21=_1,$C$21=_2,$C$21=_3),"",$L$47:$L$48)</formula1>
    </dataValidation>
    <dataValidation type="list" allowBlank="1" showInputMessage="1" showErrorMessage="1" sqref="C127" xr:uid="{753378B7-7A7A-4EC7-B273-3C37799E7F1A}">
      <formula1>"なし,あり"</formula1>
    </dataValidation>
    <dataValidation type="date" allowBlank="1" showInputMessage="1" showErrorMessage="1" error="日付形式で入力してください" sqref="C123:F123" xr:uid="{597EB92B-5B9D-4725-A01D-BE62E87F85BC}">
      <formula1>45292</formula1>
      <formula2>72686</formula2>
    </dataValidation>
  </dataValidations>
  <pageMargins left="0.7" right="0.7" top="0.75" bottom="0.75" header="0.3" footer="0.3"/>
  <pageSetup paperSize="9" scale="16" orientation="portrait" r:id="rId1"/>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06DB75A5-E370-4CB5-B5DA-FB5F14BF30C5}">
          <x14:formula1>
            <xm:f>データ用!$B$16</xm:f>
          </x14:formula1>
          <xm:sqref>C13:D13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531F13-DFA8-4D18-94A0-59B9D1F78BE5}">
  <sheetPr>
    <tabColor rgb="FFFFFF00"/>
  </sheetPr>
  <dimension ref="A1:Q110"/>
  <sheetViews>
    <sheetView showGridLines="0" view="pageBreakPreview" zoomScaleNormal="85" zoomScaleSheetLayoutView="100" workbookViewId="0">
      <pane ySplit="9" topLeftCell="A10" activePane="bottomLeft" state="frozen"/>
      <selection activeCell="K1" sqref="K1:R1048576"/>
      <selection pane="bottomLeft" activeCell="C17" sqref="C17"/>
    </sheetView>
  </sheetViews>
  <sheetFormatPr defaultColWidth="9" defaultRowHeight="24.9" customHeight="1"/>
  <cols>
    <col min="1" max="1" width="3" style="27" customWidth="1"/>
    <col min="2" max="2" width="38.19921875" style="27" customWidth="1"/>
    <col min="3" max="4" width="33.59765625" style="27" customWidth="1"/>
    <col min="5" max="5" width="8.59765625" style="27" customWidth="1"/>
    <col min="6" max="6" width="25.59765625" style="27" customWidth="1"/>
    <col min="7" max="7" width="8.59765625" style="27" customWidth="1"/>
    <col min="8" max="8" width="22.59765625" style="27" customWidth="1"/>
    <col min="9" max="9" width="13.59765625" style="27" customWidth="1"/>
    <col min="10" max="10" width="9" style="27"/>
    <col min="11" max="11" width="22.5" style="27" hidden="1" customWidth="1"/>
    <col min="12" max="14" width="9" style="27" hidden="1" customWidth="1"/>
    <col min="15" max="18" width="9" style="27" customWidth="1"/>
    <col min="19" max="16384" width="9" style="27"/>
  </cols>
  <sheetData>
    <row r="1" spans="1:14" ht="19.05" customHeight="1">
      <c r="A1" s="145" t="s">
        <v>174</v>
      </c>
      <c r="G1" s="79" t="str">
        <f>+IF(COUNTIF(I2:I5,"未入力あり")&gt;0,"※未入力の項目があります","")</f>
        <v>※未入力の項目があります</v>
      </c>
      <c r="H1" s="80"/>
      <c r="I1" s="80"/>
    </row>
    <row r="2" spans="1:14" ht="19.05" customHeight="1">
      <c r="B2" s="28" t="s">
        <v>0</v>
      </c>
      <c r="G2" s="81" t="s">
        <v>3</v>
      </c>
      <c r="H2" s="82"/>
      <c r="I2" s="83" t="str">
        <f>+I10</f>
        <v>未入力あり</v>
      </c>
    </row>
    <row r="3" spans="1:14" ht="19.05" customHeight="1">
      <c r="B3" s="27" t="s">
        <v>152</v>
      </c>
      <c r="G3" s="81" t="s">
        <v>149</v>
      </c>
      <c r="H3" s="82"/>
      <c r="I3" s="83" t="str">
        <f>+IF(OR(C23=L48,AND(C20=L37,OR(C21=_1,C21=_2,C21=_3))),"―",I27)</f>
        <v>未入力あり</v>
      </c>
      <c r="N3" s="40"/>
    </row>
    <row r="4" spans="1:14" ht="19.05" customHeight="1">
      <c r="B4" s="29" t="s">
        <v>153</v>
      </c>
      <c r="G4" s="81" t="s">
        <v>39</v>
      </c>
      <c r="H4" s="82"/>
      <c r="I4" s="83" t="str">
        <f>+IF(OR(C23=L48,AND(C20=L37,OR(C21=_1,C21=_2,C21=_3))),"―",I50)</f>
        <v>未入力あり</v>
      </c>
    </row>
    <row r="5" spans="1:14" ht="19.05" customHeight="1">
      <c r="B5" s="30" t="s">
        <v>1</v>
      </c>
      <c r="D5" s="78"/>
      <c r="E5" s="26"/>
      <c r="F5" s="78"/>
      <c r="G5" s="81" t="s">
        <v>168</v>
      </c>
      <c r="H5" s="82"/>
      <c r="I5" s="83" t="str" cm="1">
        <f t="array" ref="I5">+IFERROR(IF(C19="該当なし","―",_xlfn.IFS(AND(C13=K25,C19=M30),I102)),"―")</f>
        <v>―</v>
      </c>
    </row>
    <row r="6" spans="1:14" ht="19.05" customHeight="1">
      <c r="B6" s="31" t="s">
        <v>2</v>
      </c>
      <c r="I6" s="135"/>
    </row>
    <row r="7" spans="1:14" ht="19.05" customHeight="1">
      <c r="B7" s="31" t="s">
        <v>190</v>
      </c>
    </row>
    <row r="8" spans="1:14" ht="19.05" customHeight="1">
      <c r="B8" s="31" t="s">
        <v>199</v>
      </c>
    </row>
    <row r="9" spans="1:14" ht="19.05" customHeight="1">
      <c r="B9" s="31" t="s">
        <v>142</v>
      </c>
    </row>
    <row r="10" spans="1:14" ht="24.9" customHeight="1">
      <c r="B10" s="32" t="s">
        <v>3</v>
      </c>
      <c r="C10" s="33"/>
      <c r="D10" s="33"/>
      <c r="E10" s="33"/>
      <c r="F10" s="33"/>
      <c r="G10" s="33"/>
      <c r="H10" s="33"/>
      <c r="I10" s="84" t="str">
        <f>+IF(COUNTBLANK(C13:C21)+IF(OR(C21=_3,C21=_6),COUNTBLANK(C22))+IF(OR(AND(C20=L36,C21=_4),AND(C20=L36,C21=_5),AND(C20=L36,C21=_6)),COUNTBLANK(C23))+IF(C23=L48,COUNTBLANK(C24))&gt;0,"未入力あり","入力完了")</f>
        <v>未入力あり</v>
      </c>
    </row>
    <row r="11" spans="1:14" ht="24.9" customHeight="1">
      <c r="B11" s="28" t="s">
        <v>4</v>
      </c>
    </row>
    <row r="12" spans="1:14" ht="24.9" customHeight="1">
      <c r="B12" s="118" t="s">
        <v>5</v>
      </c>
      <c r="C12" s="118"/>
      <c r="D12" s="118"/>
      <c r="E12" s="118"/>
      <c r="F12" s="118"/>
      <c r="G12" s="118"/>
      <c r="H12" s="118"/>
      <c r="K12" s="27" t="s">
        <v>6</v>
      </c>
    </row>
    <row r="13" spans="1:14" ht="24.9" customHeight="1">
      <c r="B13" s="34" t="s">
        <v>7</v>
      </c>
      <c r="C13" s="163" t="str">
        <f>IF('【個人】1回目＞計算用シート'!C13="","",'【個人】1回目＞計算用シート'!C13)</f>
        <v>中小企業生産性革命推進事業 事業承継・M&amp;A補助金（第11次公募）</v>
      </c>
      <c r="D13" s="164"/>
      <c r="E13" s="35" t="s">
        <v>8</v>
      </c>
      <c r="F13" s="35"/>
      <c r="G13" s="29"/>
      <c r="K13" s="27" t="s">
        <v>9</v>
      </c>
    </row>
    <row r="14" spans="1:14" ht="24.9" customHeight="1">
      <c r="B14" s="34" t="s">
        <v>10</v>
      </c>
      <c r="C14" s="163" t="str">
        <f>IF('【個人】1回目＞計算用シート'!C14="","",'【個人】1回目＞計算用シート'!C14)</f>
        <v/>
      </c>
      <c r="D14" s="209"/>
      <c r="E14" s="27" t="s">
        <v>11</v>
      </c>
      <c r="K14" s="27" t="s">
        <v>12</v>
      </c>
    </row>
    <row r="15" spans="1:14" ht="24.9" customHeight="1">
      <c r="B15" s="34" t="s">
        <v>13</v>
      </c>
      <c r="C15" s="130" t="str">
        <f>IF('【個人】1回目＞計算用シート'!C15="","",'【個人】1回目＞計算用シート'!C15)</f>
        <v/>
      </c>
      <c r="D15" s="36" t="s">
        <v>14</v>
      </c>
      <c r="K15" s="27" t="s">
        <v>15</v>
      </c>
    </row>
    <row r="16" spans="1:14" ht="24.75" customHeight="1">
      <c r="B16" s="34" t="s">
        <v>16</v>
      </c>
      <c r="C16" s="126" t="str">
        <f>IF('【個人】1回目＞計算用シート'!C16="","",'【個人】1回目＞計算用シート'!C16)</f>
        <v/>
      </c>
      <c r="D16" s="126">
        <f>IF('【個人】1回目＞計算用シート'!D16="","",'【個人】1回目＞計算用シート'!D16)</f>
        <v>46228</v>
      </c>
      <c r="E16" s="37" t="s">
        <v>17</v>
      </c>
      <c r="F16" s="36"/>
      <c r="G16" s="38"/>
      <c r="H16" s="38"/>
      <c r="K16" s="27" t="s">
        <v>18</v>
      </c>
    </row>
    <row r="17" spans="2:14" ht="24.9" customHeight="1">
      <c r="B17" s="34" t="s">
        <v>19</v>
      </c>
      <c r="C17" s="125"/>
      <c r="D17" s="39" t="s">
        <v>20</v>
      </c>
      <c r="E17" s="118"/>
      <c r="F17" s="118"/>
      <c r="G17" s="118"/>
      <c r="H17" s="118"/>
      <c r="K17" s="27" t="s">
        <v>21</v>
      </c>
    </row>
    <row r="18" spans="2:14" ht="24.9" customHeight="1">
      <c r="B18" s="34" t="s">
        <v>22</v>
      </c>
      <c r="C18" s="125"/>
      <c r="D18" s="39" t="s">
        <v>23</v>
      </c>
      <c r="E18" s="118"/>
      <c r="F18" s="118"/>
      <c r="G18" s="118"/>
      <c r="H18" s="118"/>
      <c r="K18" s="27" t="s">
        <v>24</v>
      </c>
    </row>
    <row r="19" spans="2:14" ht="24.9" customHeight="1">
      <c r="B19" s="153" t="s">
        <v>191</v>
      </c>
      <c r="C19" s="130" t="str">
        <f>IF('【個人】1回目＞計算用シート'!C19="","",'【個人】1回目＞計算用シート'!C19)</f>
        <v/>
      </c>
      <c r="D19" s="40" t="s">
        <v>86</v>
      </c>
      <c r="E19" s="40"/>
      <c r="F19" s="40"/>
      <c r="G19" s="40"/>
      <c r="H19" s="40"/>
      <c r="I19" s="40"/>
      <c r="J19" s="40"/>
      <c r="K19" s="27" t="s">
        <v>25</v>
      </c>
      <c r="L19" s="40"/>
      <c r="M19" s="40"/>
    </row>
    <row r="20" spans="2:14" ht="24.75" customHeight="1">
      <c r="B20" s="34" t="s">
        <v>74</v>
      </c>
      <c r="C20" s="25"/>
      <c r="D20" s="74" t="s">
        <v>88</v>
      </c>
      <c r="E20" s="40"/>
      <c r="F20" s="40"/>
      <c r="G20" s="40"/>
      <c r="H20" s="40"/>
      <c r="I20" s="40"/>
      <c r="J20" s="40"/>
      <c r="K20" s="40" t="s">
        <v>66</v>
      </c>
      <c r="L20" s="40"/>
      <c r="M20" s="40"/>
    </row>
    <row r="21" spans="2:14" ht="24.75" customHeight="1">
      <c r="B21" s="34" t="s">
        <v>87</v>
      </c>
      <c r="C21" s="170"/>
      <c r="D21" s="171"/>
      <c r="E21" s="171"/>
      <c r="F21" s="172"/>
      <c r="G21" s="40"/>
      <c r="H21" s="40"/>
      <c r="I21" s="40"/>
      <c r="J21" s="40"/>
      <c r="K21" s="40" t="s">
        <v>67</v>
      </c>
      <c r="L21" s="40"/>
      <c r="M21" s="40"/>
    </row>
    <row r="22" spans="2:14" ht="24.75" customHeight="1">
      <c r="B22" s="34" t="s">
        <v>160</v>
      </c>
      <c r="C22" s="173"/>
      <c r="D22" s="174"/>
      <c r="E22" s="174"/>
      <c r="F22" s="175"/>
      <c r="G22" s="40"/>
      <c r="H22" s="40"/>
      <c r="I22" s="40"/>
      <c r="J22" s="40"/>
      <c r="K22" s="40" t="s">
        <v>68</v>
      </c>
      <c r="L22" s="40"/>
      <c r="M22" s="40"/>
    </row>
    <row r="23" spans="2:14" ht="36">
      <c r="B23" s="69" t="s">
        <v>103</v>
      </c>
      <c r="C23" s="173"/>
      <c r="D23" s="174"/>
      <c r="E23" s="174"/>
      <c r="F23" s="175"/>
      <c r="G23" s="40"/>
      <c r="H23" s="40"/>
      <c r="I23" s="40"/>
      <c r="J23" s="40"/>
      <c r="K23" s="40" t="s">
        <v>69</v>
      </c>
      <c r="L23" s="40"/>
      <c r="M23" s="40"/>
    </row>
    <row r="24" spans="2:14" ht="24.75" customHeight="1">
      <c r="B24" s="176" t="s">
        <v>80</v>
      </c>
      <c r="C24" s="178"/>
      <c r="D24" s="178"/>
      <c r="E24" s="178"/>
      <c r="F24" s="178"/>
      <c r="G24" s="40"/>
      <c r="H24" s="40"/>
      <c r="I24" s="40"/>
      <c r="J24" s="40"/>
      <c r="K24" s="40" t="s">
        <v>73</v>
      </c>
      <c r="L24" s="40"/>
      <c r="M24" s="40"/>
    </row>
    <row r="25" spans="2:14" ht="24.75" customHeight="1">
      <c r="B25" s="177"/>
      <c r="C25" s="179"/>
      <c r="D25" s="179"/>
      <c r="E25" s="179"/>
      <c r="F25" s="179"/>
      <c r="G25" s="40"/>
      <c r="H25" s="40"/>
      <c r="I25" s="40"/>
      <c r="J25" s="40"/>
      <c r="K25" s="40" t="s">
        <v>176</v>
      </c>
      <c r="L25" s="40"/>
      <c r="M25" s="40"/>
    </row>
    <row r="26" spans="2:14" ht="24.75" customHeight="1">
      <c r="B26" s="41"/>
      <c r="C26" s="40"/>
      <c r="D26" s="40"/>
      <c r="E26" s="40"/>
      <c r="F26" s="40"/>
      <c r="G26" s="40"/>
      <c r="H26" s="40"/>
      <c r="I26" s="40"/>
      <c r="J26" s="40"/>
      <c r="K26" s="40"/>
      <c r="L26" s="40"/>
      <c r="M26" s="40"/>
    </row>
    <row r="27" spans="2:14" ht="24.75" customHeight="1">
      <c r="B27" s="32" t="s">
        <v>28</v>
      </c>
      <c r="C27" s="33"/>
      <c r="D27" s="33"/>
      <c r="E27" s="33"/>
      <c r="F27" s="33"/>
      <c r="G27" s="33"/>
      <c r="H27" s="33"/>
      <c r="I27" s="85" t="str">
        <f>+IF(COUNTBLANK(C36:D45)+COUNTBLANK(C48:D48)&gt;0,"未入力あり","入力完了")</f>
        <v>未入力あり</v>
      </c>
      <c r="J27" s="40"/>
      <c r="L27" s="40"/>
      <c r="M27" s="40"/>
    </row>
    <row r="28" spans="2:14" ht="24.9" customHeight="1">
      <c r="B28" s="28" t="s">
        <v>29</v>
      </c>
      <c r="C28" s="40"/>
      <c r="D28" s="40"/>
      <c r="E28" s="40"/>
      <c r="F28" s="40"/>
      <c r="G28" s="40"/>
      <c r="H28" s="40"/>
      <c r="I28" s="40"/>
      <c r="J28" s="40"/>
      <c r="K28" s="40"/>
      <c r="L28" s="40"/>
      <c r="M28" s="40"/>
    </row>
    <row r="29" spans="2:14" ht="24.75" customHeight="1">
      <c r="B29" s="167" t="s">
        <v>30</v>
      </c>
      <c r="C29" s="167"/>
      <c r="D29" s="167"/>
      <c r="E29" s="167"/>
      <c r="F29" s="167"/>
      <c r="G29" s="167"/>
      <c r="H29" s="167"/>
      <c r="I29" s="40"/>
      <c r="J29" s="40"/>
      <c r="K29" s="40"/>
      <c r="L29" s="40"/>
      <c r="M29" s="40"/>
    </row>
    <row r="30" spans="2:14" ht="24.75" customHeight="1">
      <c r="B30" s="168" t="s">
        <v>31</v>
      </c>
      <c r="C30" s="168"/>
      <c r="D30" s="168"/>
      <c r="E30" s="168"/>
      <c r="F30" s="168"/>
      <c r="G30" s="168"/>
      <c r="H30" s="168"/>
      <c r="J30" s="40"/>
      <c r="K30" s="40" t="s">
        <v>106</v>
      </c>
      <c r="L30" s="27" t="s">
        <v>177</v>
      </c>
      <c r="M30" s="40" t="s">
        <v>26</v>
      </c>
      <c r="N30" s="86" t="str">
        <f>+IF(COUNTBLANK(D108:D108)&gt;0,"未入力あり","入力完了")</f>
        <v>未入力あり</v>
      </c>
    </row>
    <row r="31" spans="2:14" ht="24.75" customHeight="1">
      <c r="B31" s="140" t="s">
        <v>173</v>
      </c>
      <c r="C31" s="139"/>
      <c r="D31" s="139"/>
      <c r="E31" s="139"/>
      <c r="F31" s="139"/>
      <c r="G31" s="139"/>
      <c r="H31" s="139"/>
      <c r="J31" s="40"/>
      <c r="K31" s="40"/>
      <c r="M31" s="40" t="s">
        <v>27</v>
      </c>
      <c r="N31" s="86"/>
    </row>
    <row r="32" spans="2:14" ht="24.75" customHeight="1">
      <c r="B32" s="169" t="s">
        <v>104</v>
      </c>
      <c r="C32" s="169"/>
      <c r="D32" s="169"/>
      <c r="E32" s="169"/>
      <c r="F32" s="169"/>
      <c r="G32" s="169"/>
      <c r="H32" s="169"/>
      <c r="J32" s="40"/>
      <c r="M32" s="40"/>
      <c r="N32" s="86"/>
    </row>
    <row r="33" spans="1:14" ht="24.75" customHeight="1">
      <c r="B33" s="201" t="s">
        <v>108</v>
      </c>
      <c r="C33" s="203" t="s">
        <v>119</v>
      </c>
      <c r="D33" s="204" t="s">
        <v>33</v>
      </c>
      <c r="E33" s="204"/>
      <c r="F33" s="204"/>
      <c r="G33" s="204"/>
      <c r="H33" s="204"/>
      <c r="J33" s="40"/>
      <c r="M33" s="40"/>
      <c r="N33" s="86"/>
    </row>
    <row r="34" spans="1:14" ht="24.75" customHeight="1">
      <c r="B34" s="202"/>
      <c r="C34" s="203"/>
      <c r="D34" s="205" t="s">
        <v>96</v>
      </c>
      <c r="E34" s="206" t="s">
        <v>34</v>
      </c>
      <c r="F34" s="206"/>
      <c r="G34" s="206"/>
      <c r="H34" s="204"/>
      <c r="J34" s="40"/>
      <c r="M34" s="40"/>
      <c r="N34" s="86"/>
    </row>
    <row r="35" spans="1:14" ht="24.75" customHeight="1">
      <c r="B35" s="202"/>
      <c r="C35" s="203"/>
      <c r="D35" s="205"/>
      <c r="E35" s="116" t="s">
        <v>35</v>
      </c>
      <c r="F35" s="131"/>
      <c r="G35" s="116" t="s">
        <v>35</v>
      </c>
      <c r="H35" s="131"/>
      <c r="J35" s="40"/>
      <c r="K35" s="40"/>
      <c r="M35" s="40"/>
      <c r="N35" s="86"/>
    </row>
    <row r="36" spans="1:14" ht="24.75" customHeight="1">
      <c r="B36" s="42" t="s">
        <v>110</v>
      </c>
      <c r="C36" s="6"/>
      <c r="D36" s="6"/>
      <c r="E36" s="210"/>
      <c r="F36" s="210"/>
      <c r="G36" s="211"/>
      <c r="H36" s="212"/>
      <c r="J36" s="40"/>
      <c r="K36" s="40" t="s">
        <v>107</v>
      </c>
      <c r="L36" s="40" t="s">
        <v>75</v>
      </c>
      <c r="M36" s="40"/>
    </row>
    <row r="37" spans="1:14" ht="24.75" customHeight="1">
      <c r="B37" s="42" t="s">
        <v>109</v>
      </c>
      <c r="C37" s="6"/>
      <c r="D37" s="6"/>
      <c r="E37" s="210"/>
      <c r="F37" s="210"/>
      <c r="G37" s="211"/>
      <c r="H37" s="212"/>
      <c r="J37" s="40"/>
      <c r="K37" s="40"/>
      <c r="L37" s="40" t="s">
        <v>76</v>
      </c>
      <c r="M37" s="40"/>
    </row>
    <row r="38" spans="1:14" ht="24.75" customHeight="1">
      <c r="B38" s="42" t="s">
        <v>111</v>
      </c>
      <c r="C38" s="12">
        <f>C36-C37</f>
        <v>0</v>
      </c>
      <c r="D38" s="12">
        <f>D36-D37</f>
        <v>0</v>
      </c>
      <c r="E38" s="183">
        <f>E36-E37</f>
        <v>0</v>
      </c>
      <c r="F38" s="183"/>
      <c r="G38" s="184">
        <f>G36-G37</f>
        <v>0</v>
      </c>
      <c r="H38" s="185"/>
      <c r="J38" s="40"/>
      <c r="K38" s="40"/>
      <c r="L38" s="40"/>
      <c r="M38" s="40"/>
    </row>
    <row r="39" spans="1:14" ht="24.75" customHeight="1">
      <c r="B39" s="42" t="s">
        <v>112</v>
      </c>
      <c r="C39" s="6"/>
      <c r="D39" s="6"/>
      <c r="E39" s="210"/>
      <c r="F39" s="210"/>
      <c r="G39" s="211"/>
      <c r="H39" s="212"/>
      <c r="J39" s="40"/>
      <c r="K39" s="40" t="s">
        <v>154</v>
      </c>
      <c r="L39" s="40" t="s">
        <v>81</v>
      </c>
      <c r="M39" s="40"/>
    </row>
    <row r="40" spans="1:14" ht="24.75" customHeight="1">
      <c r="B40" s="42" t="s">
        <v>113</v>
      </c>
      <c r="C40" s="12">
        <f>C38-C39</f>
        <v>0</v>
      </c>
      <c r="D40" s="12">
        <f>D38-D39</f>
        <v>0</v>
      </c>
      <c r="E40" s="183">
        <f>E38-E39</f>
        <v>0</v>
      </c>
      <c r="F40" s="183"/>
      <c r="G40" s="184">
        <f>G38-G39</f>
        <v>0</v>
      </c>
      <c r="H40" s="185"/>
      <c r="J40" s="40"/>
      <c r="K40" s="40" t="s">
        <v>155</v>
      </c>
      <c r="L40" s="40" t="s">
        <v>82</v>
      </c>
      <c r="M40" s="40"/>
    </row>
    <row r="41" spans="1:14" ht="24.9" customHeight="1">
      <c r="B41" s="87" t="s">
        <v>114</v>
      </c>
      <c r="C41" s="6"/>
      <c r="D41" s="6"/>
      <c r="E41" s="210"/>
      <c r="F41" s="210"/>
      <c r="G41" s="211"/>
      <c r="H41" s="212"/>
      <c r="J41" s="40"/>
      <c r="K41" s="40" t="s">
        <v>156</v>
      </c>
      <c r="L41" s="40" t="s">
        <v>83</v>
      </c>
      <c r="M41" s="40"/>
    </row>
    <row r="42" spans="1:14" ht="24.9" customHeight="1">
      <c r="B42" s="87" t="s">
        <v>115</v>
      </c>
      <c r="C42" s="6"/>
      <c r="D42" s="6"/>
      <c r="E42" s="210"/>
      <c r="F42" s="210"/>
      <c r="G42" s="211"/>
      <c r="H42" s="212"/>
      <c r="J42" s="40"/>
      <c r="K42" s="40" t="s">
        <v>157</v>
      </c>
      <c r="L42" s="40" t="s">
        <v>84</v>
      </c>
      <c r="M42" s="40"/>
    </row>
    <row r="43" spans="1:14" ht="24.9" customHeight="1">
      <c r="B43" s="88" t="s">
        <v>116</v>
      </c>
      <c r="C43" s="12">
        <f>C40+C41-C42</f>
        <v>0</v>
      </c>
      <c r="D43" s="12">
        <f>D40+D41-D42</f>
        <v>0</v>
      </c>
      <c r="E43" s="183">
        <f>E40+E41-E42</f>
        <v>0</v>
      </c>
      <c r="F43" s="183"/>
      <c r="G43" s="184">
        <f>G40+G41-G42</f>
        <v>0</v>
      </c>
      <c r="H43" s="185"/>
      <c r="K43" s="40" t="s">
        <v>158</v>
      </c>
      <c r="L43" s="40" t="s">
        <v>85</v>
      </c>
    </row>
    <row r="44" spans="1:14" ht="24.9" customHeight="1">
      <c r="B44" s="87" t="s">
        <v>117</v>
      </c>
      <c r="C44" s="7"/>
      <c r="D44" s="7"/>
      <c r="E44" s="211"/>
      <c r="F44" s="211"/>
      <c r="G44" s="211"/>
      <c r="H44" s="212"/>
      <c r="K44" s="40" t="s">
        <v>159</v>
      </c>
      <c r="L44" s="40" t="s">
        <v>93</v>
      </c>
    </row>
    <row r="45" spans="1:14" s="86" customFormat="1" ht="24.9" customHeight="1">
      <c r="A45" s="27"/>
      <c r="B45" s="87" t="s">
        <v>118</v>
      </c>
      <c r="C45" s="12">
        <f>C43-C44</f>
        <v>0</v>
      </c>
      <c r="D45" s="12">
        <f>D43-D44</f>
        <v>0</v>
      </c>
      <c r="E45" s="184">
        <f>E43-E44</f>
        <v>0</v>
      </c>
      <c r="F45" s="217"/>
      <c r="G45" s="184">
        <f>G43-G44</f>
        <v>0</v>
      </c>
      <c r="H45" s="217"/>
      <c r="I45" s="27"/>
      <c r="L45" s="40"/>
    </row>
    <row r="46" spans="1:14" ht="24.9" customHeight="1">
      <c r="A46" s="86"/>
      <c r="B46" s="26"/>
      <c r="C46" s="89"/>
      <c r="D46" s="89"/>
      <c r="E46" s="90"/>
      <c r="F46" s="91"/>
      <c r="G46" s="90"/>
      <c r="H46" s="92"/>
      <c r="I46" s="86"/>
    </row>
    <row r="47" spans="1:14" ht="24.9" customHeight="1">
      <c r="B47" s="43"/>
      <c r="C47" s="44" t="s">
        <v>36</v>
      </c>
      <c r="D47" s="44" t="s">
        <v>97</v>
      </c>
      <c r="E47" s="190" t="s">
        <v>37</v>
      </c>
      <c r="F47" s="190"/>
      <c r="G47" s="190"/>
      <c r="H47" s="191"/>
      <c r="K47" s="27" t="s">
        <v>77</v>
      </c>
      <c r="L47" s="27" t="s">
        <v>78</v>
      </c>
    </row>
    <row r="48" spans="1:14" ht="24.9" customHeight="1">
      <c r="B48" s="45" t="s">
        <v>38</v>
      </c>
      <c r="C48" s="24"/>
      <c r="D48" s="24"/>
      <c r="E48" s="196">
        <f>C48-D48</f>
        <v>0</v>
      </c>
      <c r="F48" s="196"/>
      <c r="G48" s="196"/>
      <c r="H48" s="197"/>
      <c r="L48" s="27" t="s">
        <v>79</v>
      </c>
    </row>
    <row r="49" spans="2:12" ht="24.9" customHeight="1">
      <c r="K49" s="27" t="s">
        <v>161</v>
      </c>
      <c r="L49" s="94" t="s">
        <v>162</v>
      </c>
    </row>
    <row r="50" spans="2:12" ht="24.9" customHeight="1">
      <c r="B50" s="93" t="s">
        <v>39</v>
      </c>
      <c r="C50" s="46"/>
      <c r="D50" s="46"/>
      <c r="E50" s="46"/>
      <c r="F50" s="46"/>
      <c r="G50" s="46"/>
      <c r="H50" s="46"/>
      <c r="I50" s="84" t="str">
        <f>+IF(COUNTBLANK(C53:D55)+COUNTBLANK(C60:D63)+COUNTBLANK(C68:D73)+COUNTBLANK(C78:C89)+COUNTBLANK(C96:C99)+COUNTBLANK(D97)+COUNTBLANK(D89)&gt;0,"未入力あり","入力完了")</f>
        <v>未入力あり</v>
      </c>
      <c r="L50" s="27" t="s">
        <v>163</v>
      </c>
    </row>
    <row r="51" spans="2:12" ht="24.9" customHeight="1">
      <c r="B51" s="95" t="s">
        <v>128</v>
      </c>
      <c r="C51" s="96" t="s">
        <v>125</v>
      </c>
      <c r="D51" s="47"/>
    </row>
    <row r="52" spans="2:12" ht="24.9" customHeight="1">
      <c r="B52" s="48" t="s">
        <v>32</v>
      </c>
      <c r="C52" s="49" t="s">
        <v>126</v>
      </c>
      <c r="D52" s="49" t="s">
        <v>95</v>
      </c>
      <c r="E52" s="30"/>
      <c r="F52" s="30"/>
    </row>
    <row r="53" spans="2:12" ht="24.9" customHeight="1">
      <c r="B53" s="97" t="s">
        <v>188</v>
      </c>
      <c r="C53" s="8"/>
      <c r="D53" s="8"/>
    </row>
    <row r="54" spans="2:12" ht="24.9" customHeight="1">
      <c r="B54" s="97" t="s">
        <v>120</v>
      </c>
      <c r="C54" s="8"/>
      <c r="D54" s="8"/>
    </row>
    <row r="55" spans="2:12" ht="24.9" customHeight="1" thickBot="1">
      <c r="B55" s="99" t="s">
        <v>121</v>
      </c>
      <c r="C55" s="10"/>
      <c r="D55" s="10"/>
    </row>
    <row r="56" spans="2:12" ht="24.9" customHeight="1" thickTop="1">
      <c r="B56" s="100" t="s">
        <v>127</v>
      </c>
      <c r="C56" s="101">
        <f>SUM(C53:C55)</f>
        <v>0</v>
      </c>
      <c r="D56" s="101">
        <f>SUM(D53:D55)</f>
        <v>0</v>
      </c>
    </row>
    <row r="58" spans="2:12" ht="24.9" customHeight="1">
      <c r="B58" s="95" t="s">
        <v>129</v>
      </c>
      <c r="C58" s="96" t="s">
        <v>125</v>
      </c>
      <c r="D58" s="53"/>
    </row>
    <row r="59" spans="2:12" ht="24.9" customHeight="1">
      <c r="B59" s="48" t="s">
        <v>32</v>
      </c>
      <c r="C59" s="49" t="s">
        <v>126</v>
      </c>
      <c r="D59" s="49" t="s">
        <v>95</v>
      </c>
      <c r="E59" s="30"/>
      <c r="F59" s="30"/>
    </row>
    <row r="60" spans="2:12" ht="24.9" customHeight="1">
      <c r="B60" s="50" t="s">
        <v>122</v>
      </c>
      <c r="C60" s="8"/>
      <c r="D60" s="8"/>
    </row>
    <row r="61" spans="2:12" ht="24.9" customHeight="1">
      <c r="B61" s="102" t="s">
        <v>186</v>
      </c>
      <c r="C61" s="13">
        <f>C53</f>
        <v>0</v>
      </c>
      <c r="D61" s="13">
        <f>D53</f>
        <v>0</v>
      </c>
    </row>
    <row r="62" spans="2:12" ht="24.9" customHeight="1">
      <c r="B62" s="102" t="s">
        <v>123</v>
      </c>
      <c r="C62" s="13">
        <f>C54</f>
        <v>0</v>
      </c>
      <c r="D62" s="13">
        <f>D54</f>
        <v>0</v>
      </c>
    </row>
    <row r="63" spans="2:12" ht="24.9" customHeight="1" thickBot="1">
      <c r="B63" s="103" t="s">
        <v>124</v>
      </c>
      <c r="C63" s="9"/>
      <c r="D63" s="9"/>
    </row>
    <row r="64" spans="2:12" ht="24.9" customHeight="1" thickTop="1">
      <c r="B64" s="54" t="s">
        <v>41</v>
      </c>
      <c r="C64" s="14">
        <f>SUM(C60:C63)</f>
        <v>0</v>
      </c>
      <c r="D64" s="14">
        <f>SUM(D60:D63)</f>
        <v>0</v>
      </c>
    </row>
    <row r="65" spans="2:6" ht="24.9" customHeight="1">
      <c r="B65" s="55"/>
    </row>
    <row r="66" spans="2:6" ht="24.9" customHeight="1">
      <c r="B66" s="52" t="s">
        <v>130</v>
      </c>
      <c r="C66" s="47"/>
      <c r="D66" s="47"/>
    </row>
    <row r="67" spans="2:6" ht="24.9" customHeight="1">
      <c r="B67" s="56" t="s">
        <v>32</v>
      </c>
      <c r="C67" s="49" t="s">
        <v>36</v>
      </c>
      <c r="D67" s="49" t="s">
        <v>95</v>
      </c>
      <c r="E67" s="30"/>
      <c r="F67" s="30"/>
    </row>
    <row r="68" spans="2:6" ht="24.9" customHeight="1">
      <c r="B68" s="50" t="s">
        <v>42</v>
      </c>
      <c r="C68" s="8"/>
      <c r="D68" s="8"/>
    </row>
    <row r="69" spans="2:6" ht="24.9" customHeight="1">
      <c r="B69" s="50" t="s">
        <v>43</v>
      </c>
      <c r="C69" s="8"/>
      <c r="D69" s="8"/>
    </row>
    <row r="70" spans="2:6" ht="24.9" customHeight="1">
      <c r="B70" s="50" t="s">
        <v>44</v>
      </c>
      <c r="C70" s="8"/>
      <c r="D70" s="8"/>
    </row>
    <row r="71" spans="2:6" ht="24.9" customHeight="1" thickBot="1">
      <c r="B71" s="51" t="s">
        <v>40</v>
      </c>
      <c r="C71" s="10"/>
      <c r="D71" s="10"/>
    </row>
    <row r="72" spans="2:6" ht="24.9" customHeight="1" thickTop="1" thickBot="1">
      <c r="B72" s="57" t="s">
        <v>45</v>
      </c>
      <c r="C72" s="15">
        <f>SUM(C68:C71)</f>
        <v>0</v>
      </c>
      <c r="D72" s="15">
        <f>SUM(D68:D71)</f>
        <v>0</v>
      </c>
    </row>
    <row r="73" spans="2:6" ht="24.9" customHeight="1" thickTop="1" thickBot="1">
      <c r="B73" s="58" t="s">
        <v>46</v>
      </c>
      <c r="C73" s="11"/>
      <c r="D73" s="11"/>
    </row>
    <row r="74" spans="2:6" ht="24.9" customHeight="1" thickTop="1">
      <c r="B74" s="54" t="s">
        <v>41</v>
      </c>
      <c r="C74" s="14">
        <f>C68+C69+C70+C71+C73</f>
        <v>0</v>
      </c>
      <c r="D74" s="14">
        <f>D68+D69+D70+D71+D73</f>
        <v>0</v>
      </c>
    </row>
    <row r="75" spans="2:6" ht="24.9" customHeight="1">
      <c r="B75" s="55"/>
      <c r="C75" s="59"/>
      <c r="D75" s="59"/>
    </row>
    <row r="76" spans="2:6" ht="24.9" customHeight="1">
      <c r="B76" s="52" t="s">
        <v>131</v>
      </c>
    </row>
    <row r="77" spans="2:6" ht="24.9" customHeight="1">
      <c r="B77" s="56" t="s">
        <v>32</v>
      </c>
      <c r="C77" s="127" t="s">
        <v>166</v>
      </c>
      <c r="D77" s="49" t="s">
        <v>47</v>
      </c>
      <c r="E77" s="60"/>
    </row>
    <row r="78" spans="2:6" ht="24.9" customHeight="1">
      <c r="B78" s="50" t="s">
        <v>148</v>
      </c>
      <c r="C78" s="13">
        <f>+'【個人】1回目＞計算用シート'!D78</f>
        <v>0</v>
      </c>
      <c r="D78" s="13">
        <f>D36</f>
        <v>0</v>
      </c>
    </row>
    <row r="79" spans="2:6" ht="24.9" customHeight="1">
      <c r="B79" s="50" t="s">
        <v>187</v>
      </c>
      <c r="C79" s="13">
        <f>+'【個人】1回目＞計算用シート'!D79</f>
        <v>0</v>
      </c>
      <c r="D79" s="13">
        <f>D37</f>
        <v>0</v>
      </c>
    </row>
    <row r="80" spans="2:6" ht="24.9" customHeight="1">
      <c r="B80" s="50" t="s">
        <v>132</v>
      </c>
      <c r="C80" s="13">
        <f>+'【個人】1回目＞計算用シート'!D80</f>
        <v>0</v>
      </c>
      <c r="D80" s="13">
        <f>D38</f>
        <v>0</v>
      </c>
    </row>
    <row r="81" spans="2:8" ht="24.9" customHeight="1">
      <c r="B81" s="50" t="s">
        <v>164</v>
      </c>
      <c r="C81" s="13">
        <f>+'【個人】1回目＞計算用シート'!D81</f>
        <v>0</v>
      </c>
      <c r="D81" s="13">
        <f>D100</f>
        <v>0</v>
      </c>
      <c r="E81" s="104"/>
    </row>
    <row r="82" spans="2:8" ht="24.9" customHeight="1">
      <c r="B82" s="50" t="s">
        <v>141</v>
      </c>
      <c r="C82" s="13">
        <f>+'【個人】1回目＞計算用シート'!D82</f>
        <v>0</v>
      </c>
      <c r="D82" s="13">
        <f>D38-D39</f>
        <v>0</v>
      </c>
    </row>
    <row r="83" spans="2:8" ht="24.9" customHeight="1">
      <c r="B83" s="50" t="s">
        <v>143</v>
      </c>
      <c r="C83" s="13">
        <f>+'【個人】1回目＞計算用シート'!D83</f>
        <v>0</v>
      </c>
      <c r="D83" s="13">
        <f>D56</f>
        <v>0</v>
      </c>
    </row>
    <row r="84" spans="2:8" ht="24.9" customHeight="1">
      <c r="B84" s="50" t="s">
        <v>144</v>
      </c>
      <c r="C84" s="13">
        <f>+'【個人】1回目＞計算用シート'!D84</f>
        <v>0</v>
      </c>
      <c r="D84" s="13">
        <f>D64</f>
        <v>0</v>
      </c>
    </row>
    <row r="85" spans="2:8" ht="24.9" customHeight="1">
      <c r="B85" s="50" t="s">
        <v>145</v>
      </c>
      <c r="C85" s="132">
        <f>+'【個人】1回目＞計算用シート'!D85</f>
        <v>0</v>
      </c>
      <c r="D85" s="13">
        <f>D74</f>
        <v>0</v>
      </c>
    </row>
    <row r="86" spans="2:8" ht="24.9" customHeight="1">
      <c r="B86" s="50" t="s">
        <v>48</v>
      </c>
      <c r="C86" s="13">
        <f>+'【個人】1回目＞計算用シート'!D86</f>
        <v>0</v>
      </c>
      <c r="D86" s="13">
        <f>D72</f>
        <v>0</v>
      </c>
      <c r="E86" s="30"/>
    </row>
    <row r="87" spans="2:8" ht="24.9" customHeight="1">
      <c r="B87" s="50" t="s">
        <v>49</v>
      </c>
      <c r="C87" s="13">
        <f>+'【個人】1回目＞計算用シート'!D87</f>
        <v>0</v>
      </c>
      <c r="D87" s="13">
        <f>D73</f>
        <v>0</v>
      </c>
      <c r="F87" s="112"/>
      <c r="G87" s="113"/>
      <c r="H87" s="113"/>
    </row>
    <row r="88" spans="2:8" ht="24.9" customHeight="1">
      <c r="B88" s="71" t="s">
        <v>147</v>
      </c>
      <c r="C88" s="13">
        <f>+'【個人】1回目＞計算用シート'!D88</f>
        <v>0</v>
      </c>
      <c r="D88" s="13">
        <f>D82+D84+D85</f>
        <v>0</v>
      </c>
      <c r="F88" s="114"/>
      <c r="G88" s="115"/>
      <c r="H88" s="91"/>
    </row>
    <row r="89" spans="2:8" ht="24.9" customHeight="1">
      <c r="B89" s="50" t="s">
        <v>184</v>
      </c>
      <c r="C89" s="138">
        <f>+'【個人】1回目＞計算用シート'!D89</f>
        <v>0</v>
      </c>
      <c r="D89" s="136"/>
    </row>
    <row r="90" spans="2:8" ht="18">
      <c r="B90" s="50" t="s">
        <v>146</v>
      </c>
      <c r="C90" s="13">
        <f>+'【個人】1回目＞計算用シート'!D90</f>
        <v>0</v>
      </c>
      <c r="D90" s="13">
        <f>IFERROR(D88/D89,)</f>
        <v>0</v>
      </c>
    </row>
    <row r="91" spans="2:8" ht="18">
      <c r="B91" s="120" t="str">
        <f>+IF(OR(SUM(D77:D84)=0),"※今回報告において、「①売上高」∼「⑧減価償却額」の全ての項目が0になることは基本的にはございません。各項目が正しく入力されているか、ご確認をお願いします。","")</f>
        <v>※今回報告において、「①売上高」∼「⑧減価償却額」の全ての項目が0になることは基本的にはございません。各項目が正しく入力されているか、ご確認をお願いします。</v>
      </c>
      <c r="C91" s="121"/>
      <c r="D91" s="121"/>
    </row>
    <row r="92" spans="2:8" ht="18">
      <c r="B92" s="122" t="str">
        <f>IF(OR(C88&lt;0.1,D88&lt;0.1),"※「⑩従業員数」が0になることは基本的にはございません。各項目が0.1以上の数字で正しく入力されているか、ご確認をお願いします。","")</f>
        <v>※「⑩従業員数」が0になることは基本的にはございません。各項目が0.1以上の数字で正しく入力されているか、ご確認をお願いします。</v>
      </c>
      <c r="C92" s="123"/>
      <c r="D92" s="123"/>
    </row>
    <row r="93" spans="2:8" ht="18">
      <c r="B93" s="122"/>
      <c r="C93" s="124"/>
      <c r="D93" s="124"/>
    </row>
    <row r="94" spans="2:8" ht="24.9" customHeight="1">
      <c r="B94" s="30" t="s">
        <v>133</v>
      </c>
    </row>
    <row r="95" spans="2:8" ht="24.9" customHeight="1">
      <c r="B95" s="105" t="s">
        <v>134</v>
      </c>
      <c r="C95" s="127" t="s">
        <v>166</v>
      </c>
      <c r="D95" s="49" t="s">
        <v>135</v>
      </c>
    </row>
    <row r="96" spans="2:8" ht="24.9" customHeight="1">
      <c r="B96" s="106" t="s">
        <v>136</v>
      </c>
      <c r="C96" s="133">
        <f>+'【個人】1回目＞計算用シート'!D96</f>
        <v>0</v>
      </c>
      <c r="D96" s="107">
        <f>D39</f>
        <v>0</v>
      </c>
    </row>
    <row r="97" spans="2:17" ht="24.9" customHeight="1">
      <c r="B97" s="106" t="s">
        <v>137</v>
      </c>
      <c r="C97" s="133">
        <f>+'【個人】1回目＞計算用シート'!D97</f>
        <v>0</v>
      </c>
      <c r="D97" s="20"/>
    </row>
    <row r="98" spans="2:17" ht="24.9" customHeight="1">
      <c r="B98" s="106" t="s">
        <v>138</v>
      </c>
      <c r="C98" s="133">
        <f>+'【個人】1回目＞計算用シート'!D98</f>
        <v>0</v>
      </c>
      <c r="D98" s="107">
        <f>D41</f>
        <v>0</v>
      </c>
    </row>
    <row r="99" spans="2:17" ht="24.9" customHeight="1" thickBot="1">
      <c r="B99" s="108" t="s">
        <v>139</v>
      </c>
      <c r="C99" s="134">
        <f>+'【個人】1回目＞計算用シート'!D99</f>
        <v>0</v>
      </c>
      <c r="D99" s="107">
        <f>D42</f>
        <v>0</v>
      </c>
    </row>
    <row r="100" spans="2:17" ht="24.9" customHeight="1" thickTop="1">
      <c r="B100" s="109" t="s">
        <v>140</v>
      </c>
      <c r="C100" s="110">
        <f>C96-C97-C98+C99</f>
        <v>0</v>
      </c>
      <c r="D100" s="111">
        <f>D96-D97-D98+D99</f>
        <v>0</v>
      </c>
    </row>
    <row r="101" spans="2:17" ht="24.9" customHeight="1">
      <c r="B101" s="72"/>
      <c r="C101" s="59"/>
      <c r="D101" s="73"/>
      <c r="O101" s="86"/>
      <c r="P101" s="86"/>
      <c r="Q101" s="86"/>
    </row>
    <row r="102" spans="2:17" ht="24.9" customHeight="1">
      <c r="B102" s="32" t="s">
        <v>165</v>
      </c>
      <c r="C102" s="46"/>
      <c r="D102" s="46"/>
      <c r="E102" s="46"/>
      <c r="F102" s="46"/>
      <c r="G102" s="46"/>
      <c r="H102" s="46"/>
      <c r="I102" s="84" t="str">
        <f>IF(COUNTBLANK(D107:D108)&gt;0,"未入力あり","入力完了")</f>
        <v>未入力あり</v>
      </c>
      <c r="P102" s="86"/>
      <c r="Q102" s="86"/>
    </row>
    <row r="103" spans="2:17" ht="24.9" customHeight="1">
      <c r="B103" s="154" t="s">
        <v>196</v>
      </c>
      <c r="P103" s="86"/>
      <c r="Q103" s="86"/>
    </row>
    <row r="104" spans="2:17" ht="24.9" customHeight="1">
      <c r="B104" s="31" t="s">
        <v>198</v>
      </c>
      <c r="P104" s="86"/>
      <c r="Q104" s="86"/>
    </row>
    <row r="105" spans="2:17" ht="24.9" customHeight="1">
      <c r="B105" s="146" t="s">
        <v>178</v>
      </c>
    </row>
    <row r="106" spans="2:17" ht="24.9" customHeight="1">
      <c r="B106" s="56" t="s">
        <v>197</v>
      </c>
      <c r="C106" s="119" t="s">
        <v>167</v>
      </c>
      <c r="D106" s="148" t="s">
        <v>183</v>
      </c>
      <c r="E106" s="213"/>
      <c r="F106" s="214"/>
    </row>
    <row r="107" spans="2:17" ht="24.9" customHeight="1">
      <c r="B107" s="237" t="s">
        <v>225</v>
      </c>
      <c r="C107" s="238" t="str">
        <f>IF('【個人】1回目＞計算用シート'!E123="","- ",'【個人】1回目＞計算用シート'!E123)</f>
        <v xml:space="preserve">- </v>
      </c>
      <c r="D107" s="234"/>
      <c r="E107" s="215"/>
      <c r="F107" s="216"/>
    </row>
    <row r="108" spans="2:17" ht="24.9" customHeight="1">
      <c r="B108" s="129" t="s">
        <v>227</v>
      </c>
      <c r="C108" s="133">
        <f>+'【個人】1回目＞計算用シート'!E124</f>
        <v>0</v>
      </c>
      <c r="D108" s="17"/>
      <c r="E108" s="215"/>
      <c r="F108" s="216"/>
    </row>
    <row r="109" spans="2:17" ht="24.9" customHeight="1">
      <c r="B109" s="41"/>
      <c r="C109" s="68"/>
      <c r="D109" s="68"/>
      <c r="E109" s="68"/>
      <c r="F109" s="68"/>
      <c r="G109" s="66"/>
      <c r="H109" s="117"/>
    </row>
    <row r="110" spans="2:17" ht="24.9" customHeight="1">
      <c r="B110" s="128" t="s">
        <v>50</v>
      </c>
      <c r="E110" s="128"/>
      <c r="F110" s="128"/>
    </row>
  </sheetData>
  <sheetProtection algorithmName="SHA-512" hashValue="1RAr1MACtxOjuqQkbUMEo9kc83x49nCrOPoVoR2K5nQAtVQcJ+xdNmSWpEtRJNf41roxFZmidD3mBsVJS1vXQQ==" saltValue="AMwYKosJE8KHgcNr//h3CQ==" spinCount="100000" sheet="1" objects="1" scenarios="1"/>
  <mergeCells count="40">
    <mergeCell ref="E106:F106"/>
    <mergeCell ref="E107:F107"/>
    <mergeCell ref="E108:F108"/>
    <mergeCell ref="E45:F45"/>
    <mergeCell ref="G45:H45"/>
    <mergeCell ref="E47:H47"/>
    <mergeCell ref="E48:H48"/>
    <mergeCell ref="E42:F42"/>
    <mergeCell ref="G42:H42"/>
    <mergeCell ref="E43:F43"/>
    <mergeCell ref="G43:H43"/>
    <mergeCell ref="E44:F44"/>
    <mergeCell ref="G44:H44"/>
    <mergeCell ref="E39:F39"/>
    <mergeCell ref="G39:H39"/>
    <mergeCell ref="E40:F40"/>
    <mergeCell ref="G40:H40"/>
    <mergeCell ref="E41:F41"/>
    <mergeCell ref="G41:H41"/>
    <mergeCell ref="E36:F36"/>
    <mergeCell ref="G36:H36"/>
    <mergeCell ref="E37:F37"/>
    <mergeCell ref="G37:H37"/>
    <mergeCell ref="E38:F38"/>
    <mergeCell ref="G38:H38"/>
    <mergeCell ref="B29:H29"/>
    <mergeCell ref="B30:H30"/>
    <mergeCell ref="B32:H32"/>
    <mergeCell ref="B33:B35"/>
    <mergeCell ref="C33:C35"/>
    <mergeCell ref="D33:H33"/>
    <mergeCell ref="D34:D35"/>
    <mergeCell ref="E34:H34"/>
    <mergeCell ref="B24:B25"/>
    <mergeCell ref="C24:F25"/>
    <mergeCell ref="C13:D13"/>
    <mergeCell ref="C14:D14"/>
    <mergeCell ref="C21:F21"/>
    <mergeCell ref="C22:F22"/>
    <mergeCell ref="C23:F23"/>
  </mergeCells>
  <phoneticPr fontId="2"/>
  <conditionalFormatting sqref="B31">
    <cfRule type="expression" dxfId="106" priority="19">
      <formula>$C$23="回答不可"</formula>
    </cfRule>
  </conditionalFormatting>
  <conditionalFormatting sqref="B28:H30 C31:H31 B32:H48">
    <cfRule type="expression" dxfId="105" priority="26">
      <formula>$C$23=$L$48</formula>
    </cfRule>
  </conditionalFormatting>
  <conditionalFormatting sqref="B28:H48">
    <cfRule type="expression" dxfId="104" priority="20">
      <formula>AND($C$20=$L$37,OR($C$21=$L$39,$C$21=$L$40,$C$21=$L$41))</formula>
    </cfRule>
  </conditionalFormatting>
  <conditionalFormatting sqref="B51:H100">
    <cfRule type="expression" dxfId="103" priority="8">
      <formula>$C$23=$L$48</formula>
    </cfRule>
    <cfRule type="expression" dxfId="102" priority="9">
      <formula>AND($C$20=$L$37,OR($C$21=$L$39,$C$21=$L$40,$C$21=$L$41))</formula>
    </cfRule>
  </conditionalFormatting>
  <conditionalFormatting sqref="B105:H106 B108:H108 C107 E107:H107">
    <cfRule type="expression" dxfId="101" priority="10">
      <formula>$C$13=$K$23</formula>
    </cfRule>
    <cfRule type="expression" dxfId="100" priority="11">
      <formula>$C$13=$K$24</formula>
    </cfRule>
  </conditionalFormatting>
  <conditionalFormatting sqref="B105:H106 B108:H109 C107 E107:H107">
    <cfRule type="expression" dxfId="99" priority="12">
      <formula>$C$19=$M$31</formula>
    </cfRule>
  </conditionalFormatting>
  <conditionalFormatting sqref="C21:F25 C36:D37 C39:D39 C41:D42 C44:D44 C48:D48 C108:D108 C53:D55 C60:D60 C63:D63 C68:D71 C73:D73 C78:C79 C83:C87 C89:D89 C96:C99 D97 C17:C18 C20">
    <cfRule type="containsBlanks" dxfId="98" priority="38">
      <formula>LEN(TRIM(C17))=0</formula>
    </cfRule>
  </conditionalFormatting>
  <conditionalFormatting sqref="C22:F22">
    <cfRule type="expression" dxfId="97" priority="32">
      <formula>OR($C$21=_1,$C$21=_2,$C$21=_4,$C$21=_5)</formula>
    </cfRule>
  </conditionalFormatting>
  <conditionalFormatting sqref="C23:F25">
    <cfRule type="expression" dxfId="96" priority="23">
      <formula>$C$20=$L$37</formula>
    </cfRule>
    <cfRule type="expression" dxfId="95" priority="31">
      <formula>OR($C$21=_1,$C$21=_2,$C$21=_3)</formula>
    </cfRule>
  </conditionalFormatting>
  <conditionalFormatting sqref="C24:F25">
    <cfRule type="expression" dxfId="94" priority="25">
      <formula>$C$23="回答可能"</formula>
    </cfRule>
  </conditionalFormatting>
  <conditionalFormatting sqref="D106">
    <cfRule type="expression" dxfId="93" priority="13">
      <formula>+AND(OR($C$13=$K$23,$C$13=$K$24),$C$19=$L$33)</formula>
    </cfRule>
    <cfRule type="expression" dxfId="92" priority="14">
      <formula>AND(OR($C$13=$K$23,$C$13=$K$24),$C$19=$L$34)</formula>
    </cfRule>
    <cfRule type="expression" dxfId="91" priority="15">
      <formula>AND($C$13=$K$22,$C$19=$L$34)</formula>
    </cfRule>
  </conditionalFormatting>
  <conditionalFormatting sqref="G1:I1">
    <cfRule type="expression" dxfId="90" priority="22">
      <formula>LEN($G$1)&gt;1</formula>
    </cfRule>
  </conditionalFormatting>
  <conditionalFormatting sqref="I2:I5">
    <cfRule type="expression" dxfId="89" priority="21">
      <formula>$I2="未入力あり"</formula>
    </cfRule>
  </conditionalFormatting>
  <conditionalFormatting sqref="B107">
    <cfRule type="expression" dxfId="20" priority="5">
      <formula>$C$13=$K$23</formula>
    </cfRule>
    <cfRule type="expression" dxfId="19" priority="6">
      <formula>$C$13=$K$24</formula>
    </cfRule>
    <cfRule type="expression" dxfId="18" priority="7">
      <formula>$C$19=$M$31</formula>
    </cfRule>
  </conditionalFormatting>
  <conditionalFormatting sqref="D107">
    <cfRule type="expression" dxfId="11" priority="1">
      <formula>$C$13=$K$23</formula>
    </cfRule>
    <cfRule type="expression" dxfId="10" priority="2">
      <formula>$C$13=$K$24</formula>
    </cfRule>
    <cfRule type="expression" dxfId="9" priority="3">
      <formula>$C$19=$M$31</formula>
    </cfRule>
  </conditionalFormatting>
  <conditionalFormatting sqref="D107">
    <cfRule type="containsBlanks" dxfId="8" priority="4">
      <formula>LEN(TRIM(D107))=0</formula>
    </cfRule>
  </conditionalFormatting>
  <dataValidations count="9">
    <dataValidation type="decimal" allowBlank="1" showInputMessage="1" showErrorMessage="1" error="半角数字で入力してください。" sqref="C36:H37 C39:H39 C41:H42 C44:H44 F35 H35 C48:D48 C53:D55 C60:D60 C63:D63 C68:D71 C73:D73 C78:C79 C83:C87 C96:C99 D97 C89 C108:F108" xr:uid="{101980D4-FCD9-4387-A1FE-DA87C8C10EEA}">
      <formula1>-1E+99</formula1>
      <formula2>1E+99</formula2>
    </dataValidation>
    <dataValidation imeMode="disabled" allowBlank="1" showInputMessage="1" showErrorMessage="1" sqref="C15" xr:uid="{FAADBCAA-F4D2-4B35-8A62-3D09A189CFE3}"/>
    <dataValidation type="list" allowBlank="1" showInputMessage="1" showErrorMessage="1" sqref="C21" xr:uid="{35C44749-57E4-4386-82D6-6F0BDB776979}">
      <formula1>$L$39:$L$44</formula1>
    </dataValidation>
    <dataValidation type="list" allowBlank="1" showInputMessage="1" showErrorMessage="1" sqref="C20" xr:uid="{FAFBDD3B-1CA0-4E3D-9178-B2DE660758FB}">
      <formula1>$L$36:$L$37</formula1>
    </dataValidation>
    <dataValidation allowBlank="1" showInputMessage="1" showErrorMessage="1" prompt="交付決定通知書の記載を参考に記入してください。_x000a_事前着手の届出により、補助事業期間前から事業を開始している場合は、当該開始日を記入してください。" sqref="C16:D16" xr:uid="{98B12D41-870B-4A15-8A53-C20B6134FC83}"/>
    <dataValidation type="decimal" errorStyle="warning" allowBlank="1" showInputMessage="1" showErrorMessage="1" error="0.1名以上で入力してください。また、0名になることは基本的にはございません。_x000a_正しく入力されているか、ご確認をお願いします。" sqref="D89" xr:uid="{2177F0D7-62C7-4DCF-87D5-3E735D4707A5}">
      <formula1>0.1</formula1>
      <formula2>1E+99</formula2>
    </dataValidation>
    <dataValidation type="list" allowBlank="1" showInputMessage="1" showErrorMessage="1" sqref="C23:F23" xr:uid="{FE56E515-9665-4A1A-9814-A3775A378BE0}">
      <formula1>IF(OR($C$20=$L$37,$C$21=_1,$C$21=_2,$C$21=_3),"",$L$47:$L$48)</formula1>
    </dataValidation>
    <dataValidation type="date" allowBlank="1" showInputMessage="1" showErrorMessage="1" prompt="交付決定通知書の記載を参考に記入してください。_x000a_事前着手の届出により、補助事業期間前から事業を開始している場合は、当該開始日を記入してください。" sqref="C17:C18" xr:uid="{3B390F51-826C-4272-B4F0-263E2D1FEEAC}">
      <formula1>45292</formula1>
      <formula2>72686</formula2>
    </dataValidation>
    <dataValidation type="date" allowBlank="1" showInputMessage="1" showErrorMessage="1" error="日付形式で入力してください" sqref="D107" xr:uid="{7C0EEE56-C43B-4635-A661-795FFA788ACD}">
      <formula1>45292</formula1>
      <formula2>72686</formula2>
    </dataValidation>
  </dataValidations>
  <pageMargins left="0.7" right="0.7" top="0.75" bottom="0.75" header="0.3" footer="0.3"/>
  <pageSetup paperSize="9" scale="16" orientation="portrait" r:id="rId1"/>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A338BA-BD31-4876-8463-833DD54FF3B8}">
  <sheetPr>
    <tabColor rgb="FFFFFF00"/>
  </sheetPr>
  <dimension ref="A1:Q110"/>
  <sheetViews>
    <sheetView showGridLines="0" view="pageBreakPreview" zoomScaleNormal="85" zoomScaleSheetLayoutView="100" workbookViewId="0">
      <pane ySplit="9" topLeftCell="A10" activePane="bottomLeft" state="frozen"/>
      <selection activeCell="K1" sqref="K1:R1048576"/>
      <selection pane="bottomLeft" activeCell="C17" sqref="C17"/>
    </sheetView>
  </sheetViews>
  <sheetFormatPr defaultColWidth="9" defaultRowHeight="24.9" customHeight="1"/>
  <cols>
    <col min="1" max="1" width="3" style="27" customWidth="1"/>
    <col min="2" max="2" width="38.19921875" style="27" customWidth="1"/>
    <col min="3" max="4" width="33.59765625" style="27" customWidth="1"/>
    <col min="5" max="5" width="8.59765625" style="27" customWidth="1"/>
    <col min="6" max="6" width="25.59765625" style="27" customWidth="1"/>
    <col min="7" max="7" width="8.59765625" style="27" customWidth="1"/>
    <col min="8" max="8" width="22.59765625" style="27" customWidth="1"/>
    <col min="9" max="9" width="13.59765625" style="27" customWidth="1"/>
    <col min="10" max="10" width="9" style="27"/>
    <col min="11" max="11" width="22.5" style="27" hidden="1" customWidth="1"/>
    <col min="12" max="14" width="9" style="27" hidden="1" customWidth="1"/>
    <col min="15" max="18" width="9" style="27" customWidth="1"/>
    <col min="19" max="16384" width="9" style="27"/>
  </cols>
  <sheetData>
    <row r="1" spans="1:14" ht="19.05" customHeight="1">
      <c r="A1" s="145" t="s">
        <v>174</v>
      </c>
      <c r="G1" s="79" t="str">
        <f>+IF(COUNTIF(I2:I5,"未入力あり")&gt;0,"※未入力の項目があります","")</f>
        <v>※未入力の項目があります</v>
      </c>
      <c r="H1" s="80"/>
      <c r="I1" s="80"/>
    </row>
    <row r="2" spans="1:14" ht="19.05" customHeight="1">
      <c r="B2" s="28" t="s">
        <v>0</v>
      </c>
      <c r="G2" s="81" t="s">
        <v>3</v>
      </c>
      <c r="H2" s="82"/>
      <c r="I2" s="83" t="str">
        <f>+I10</f>
        <v>未入力あり</v>
      </c>
    </row>
    <row r="3" spans="1:14" ht="19.05" customHeight="1">
      <c r="B3" s="27" t="s">
        <v>152</v>
      </c>
      <c r="G3" s="81" t="s">
        <v>149</v>
      </c>
      <c r="H3" s="82"/>
      <c r="I3" s="83" t="str">
        <f>+IF(OR(C23=L48,AND(C20=L37,OR(C21=_1,C21=_2,C21=_3))),"―",I27)</f>
        <v>未入力あり</v>
      </c>
      <c r="N3" s="40"/>
    </row>
    <row r="4" spans="1:14" ht="19.05" customHeight="1">
      <c r="B4" s="29" t="s">
        <v>153</v>
      </c>
      <c r="G4" s="81" t="s">
        <v>39</v>
      </c>
      <c r="H4" s="82"/>
      <c r="I4" s="83" t="str">
        <f>+IF(OR(C23=L48,AND(C20=L37,OR(C21=_1,C21=_2,C21=_3))),"―",I50)</f>
        <v>未入力あり</v>
      </c>
    </row>
    <row r="5" spans="1:14" ht="19.05" customHeight="1">
      <c r="B5" s="30" t="s">
        <v>1</v>
      </c>
      <c r="D5" s="78"/>
      <c r="E5" s="26"/>
      <c r="F5" s="78"/>
      <c r="G5" s="81" t="s">
        <v>168</v>
      </c>
      <c r="H5" s="82"/>
      <c r="I5" s="83" t="str" cm="1">
        <f t="array" ref="I5">+IFERROR(IF(C19="該当なし","―",_xlfn.IFS(AND(C13=K25,C19=M30),I102)),"―")</f>
        <v>―</v>
      </c>
    </row>
    <row r="6" spans="1:14" ht="19.05" customHeight="1">
      <c r="B6" s="31" t="s">
        <v>2</v>
      </c>
      <c r="I6" s="135"/>
    </row>
    <row r="7" spans="1:14" ht="19.05" customHeight="1">
      <c r="B7" s="31" t="s">
        <v>190</v>
      </c>
    </row>
    <row r="8" spans="1:14" ht="19.05" customHeight="1">
      <c r="B8" s="31" t="s">
        <v>199</v>
      </c>
    </row>
    <row r="9" spans="1:14" ht="19.05" customHeight="1">
      <c r="B9" s="31" t="s">
        <v>142</v>
      </c>
    </row>
    <row r="10" spans="1:14" ht="24.9" customHeight="1">
      <c r="B10" s="32" t="s">
        <v>3</v>
      </c>
      <c r="C10" s="33"/>
      <c r="D10" s="33"/>
      <c r="E10" s="33"/>
      <c r="F10" s="33"/>
      <c r="G10" s="33"/>
      <c r="H10" s="33"/>
      <c r="I10" s="84" t="str">
        <f>+IF(COUNTBLANK(C13:C21)+IF(OR(C21=_3,C21=_6),COUNTBLANK(C22))+IF(OR(AND(C20=L36,C21=_4),AND(C20=L36,C21=_5),AND(C20=L36,C21=_6)),COUNTBLANK(C23))+IF(C23=L48,COUNTBLANK(C24))&gt;0,"未入力あり","入力完了")</f>
        <v>未入力あり</v>
      </c>
    </row>
    <row r="11" spans="1:14" ht="24.9" customHeight="1">
      <c r="B11" s="28" t="s">
        <v>4</v>
      </c>
    </row>
    <row r="12" spans="1:14" ht="24.9" customHeight="1">
      <c r="B12" s="118" t="s">
        <v>5</v>
      </c>
      <c r="C12" s="118"/>
      <c r="D12" s="118"/>
      <c r="E12" s="118"/>
      <c r="F12" s="118"/>
      <c r="G12" s="118"/>
      <c r="H12" s="118"/>
      <c r="K12" s="27" t="s">
        <v>6</v>
      </c>
    </row>
    <row r="13" spans="1:14" ht="24.9" customHeight="1">
      <c r="B13" s="34" t="s">
        <v>7</v>
      </c>
      <c r="C13" s="163" t="str">
        <f>IF('【個人】1回目＞計算用シート'!C13="","",'【個人】1回目＞計算用シート'!C13)</f>
        <v>中小企業生産性革命推進事業 事業承継・M&amp;A補助金（第11次公募）</v>
      </c>
      <c r="D13" s="164"/>
      <c r="E13" s="35" t="s">
        <v>8</v>
      </c>
      <c r="F13" s="35"/>
      <c r="G13" s="29"/>
      <c r="K13" s="27" t="s">
        <v>9</v>
      </c>
    </row>
    <row r="14" spans="1:14" ht="24.9" customHeight="1">
      <c r="B14" s="34" t="s">
        <v>10</v>
      </c>
      <c r="C14" s="163" t="str">
        <f>IF('【個人】1回目＞計算用シート'!C14="","",'【個人】1回目＞計算用シート'!C14)</f>
        <v/>
      </c>
      <c r="D14" s="209"/>
      <c r="E14" s="27" t="s">
        <v>11</v>
      </c>
      <c r="K14" s="27" t="s">
        <v>12</v>
      </c>
    </row>
    <row r="15" spans="1:14" ht="24.9" customHeight="1">
      <c r="B15" s="34" t="s">
        <v>13</v>
      </c>
      <c r="C15" s="144" t="str">
        <f>IF('【個人】1回目＞計算用シート'!C15="","",'【個人】1回目＞計算用シート'!C15)</f>
        <v/>
      </c>
      <c r="D15" s="36" t="s">
        <v>14</v>
      </c>
      <c r="K15" s="27" t="s">
        <v>15</v>
      </c>
    </row>
    <row r="16" spans="1:14" ht="24.75" customHeight="1">
      <c r="B16" s="34" t="s">
        <v>16</v>
      </c>
      <c r="C16" s="126" t="str">
        <f>IF('【個人】1回目＞計算用シート'!C16="","",'【個人】1回目＞計算用シート'!C16)</f>
        <v/>
      </c>
      <c r="D16" s="126">
        <f>IF('【個人】1回目＞計算用シート'!D16="","",'【個人】1回目＞計算用シート'!D16)</f>
        <v>46228</v>
      </c>
      <c r="E16" s="37" t="s">
        <v>17</v>
      </c>
      <c r="F16" s="36"/>
      <c r="G16" s="38"/>
      <c r="H16" s="38"/>
      <c r="K16" s="27" t="s">
        <v>18</v>
      </c>
    </row>
    <row r="17" spans="2:14" ht="24.9" customHeight="1">
      <c r="B17" s="34" t="s">
        <v>19</v>
      </c>
      <c r="C17" s="125"/>
      <c r="D17" s="39" t="s">
        <v>20</v>
      </c>
      <c r="E17" s="118"/>
      <c r="F17" s="118"/>
      <c r="G17" s="118"/>
      <c r="H17" s="118"/>
      <c r="K17" s="27" t="s">
        <v>21</v>
      </c>
    </row>
    <row r="18" spans="2:14" ht="24.9" customHeight="1">
      <c r="B18" s="34" t="s">
        <v>22</v>
      </c>
      <c r="C18" s="125"/>
      <c r="D18" s="39" t="s">
        <v>23</v>
      </c>
      <c r="E18" s="118"/>
      <c r="F18" s="118"/>
      <c r="G18" s="118"/>
      <c r="H18" s="118"/>
      <c r="K18" s="27" t="s">
        <v>24</v>
      </c>
    </row>
    <row r="19" spans="2:14" ht="24.9" customHeight="1">
      <c r="B19" s="153" t="s">
        <v>191</v>
      </c>
      <c r="C19" s="144" t="str">
        <f>IF('【個人】1回目＞計算用シート'!C19="","",'【個人】1回目＞計算用シート'!C19)</f>
        <v/>
      </c>
      <c r="D19" s="40" t="s">
        <v>86</v>
      </c>
      <c r="E19" s="40"/>
      <c r="F19" s="40"/>
      <c r="G19" s="40"/>
      <c r="H19" s="40"/>
      <c r="I19" s="40"/>
      <c r="J19" s="40"/>
      <c r="K19" s="27" t="s">
        <v>25</v>
      </c>
      <c r="L19" s="40"/>
      <c r="M19" s="40"/>
    </row>
    <row r="20" spans="2:14" ht="24.75" customHeight="1">
      <c r="B20" s="34" t="s">
        <v>74</v>
      </c>
      <c r="C20" s="25"/>
      <c r="D20" s="74" t="s">
        <v>88</v>
      </c>
      <c r="E20" s="40"/>
      <c r="F20" s="40"/>
      <c r="G20" s="40"/>
      <c r="H20" s="40"/>
      <c r="I20" s="40"/>
      <c r="J20" s="40"/>
      <c r="K20" s="40" t="s">
        <v>66</v>
      </c>
      <c r="L20" s="40"/>
      <c r="M20" s="40"/>
    </row>
    <row r="21" spans="2:14" ht="24.75" customHeight="1">
      <c r="B21" s="34" t="s">
        <v>87</v>
      </c>
      <c r="C21" s="170"/>
      <c r="D21" s="171"/>
      <c r="E21" s="171"/>
      <c r="F21" s="172"/>
      <c r="G21" s="40"/>
      <c r="H21" s="40"/>
      <c r="I21" s="40"/>
      <c r="J21" s="40"/>
      <c r="K21" s="40" t="s">
        <v>67</v>
      </c>
      <c r="L21" s="40"/>
      <c r="M21" s="40"/>
    </row>
    <row r="22" spans="2:14" ht="24.75" customHeight="1">
      <c r="B22" s="34" t="s">
        <v>160</v>
      </c>
      <c r="C22" s="173"/>
      <c r="D22" s="174"/>
      <c r="E22" s="174"/>
      <c r="F22" s="175"/>
      <c r="G22" s="40"/>
      <c r="H22" s="40"/>
      <c r="I22" s="40"/>
      <c r="J22" s="40"/>
      <c r="K22" s="40" t="s">
        <v>68</v>
      </c>
      <c r="L22" s="40"/>
      <c r="M22" s="40"/>
    </row>
    <row r="23" spans="2:14" ht="36">
      <c r="B23" s="69" t="s">
        <v>103</v>
      </c>
      <c r="C23" s="173"/>
      <c r="D23" s="174"/>
      <c r="E23" s="174"/>
      <c r="F23" s="175"/>
      <c r="G23" s="40"/>
      <c r="H23" s="40"/>
      <c r="I23" s="40"/>
      <c r="J23" s="40"/>
      <c r="K23" s="40" t="s">
        <v>69</v>
      </c>
      <c r="L23" s="40"/>
      <c r="M23" s="40"/>
    </row>
    <row r="24" spans="2:14" ht="24.75" customHeight="1">
      <c r="B24" s="176" t="s">
        <v>80</v>
      </c>
      <c r="C24" s="178"/>
      <c r="D24" s="178"/>
      <c r="E24" s="178"/>
      <c r="F24" s="178"/>
      <c r="G24" s="40"/>
      <c r="H24" s="40"/>
      <c r="I24" s="40"/>
      <c r="J24" s="40"/>
      <c r="K24" s="40" t="s">
        <v>73</v>
      </c>
      <c r="L24" s="40"/>
      <c r="M24" s="40"/>
    </row>
    <row r="25" spans="2:14" ht="24.75" customHeight="1">
      <c r="B25" s="177"/>
      <c r="C25" s="179"/>
      <c r="D25" s="179"/>
      <c r="E25" s="179"/>
      <c r="F25" s="179"/>
      <c r="G25" s="40"/>
      <c r="H25" s="40"/>
      <c r="I25" s="40"/>
      <c r="J25" s="40"/>
      <c r="K25" s="40" t="s">
        <v>176</v>
      </c>
      <c r="L25" s="40"/>
      <c r="M25" s="40"/>
    </row>
    <row r="26" spans="2:14" ht="24.75" customHeight="1">
      <c r="B26" s="41"/>
      <c r="C26" s="40"/>
      <c r="D26" s="40"/>
      <c r="E26" s="40"/>
      <c r="F26" s="40"/>
      <c r="G26" s="40"/>
      <c r="H26" s="40"/>
      <c r="I26" s="40"/>
      <c r="J26" s="40"/>
      <c r="K26" s="40"/>
      <c r="L26" s="40"/>
      <c r="M26" s="40"/>
    </row>
    <row r="27" spans="2:14" ht="24.75" customHeight="1">
      <c r="B27" s="32" t="s">
        <v>28</v>
      </c>
      <c r="C27" s="33"/>
      <c r="D27" s="33"/>
      <c r="E27" s="33"/>
      <c r="F27" s="33"/>
      <c r="G27" s="33"/>
      <c r="H27" s="33"/>
      <c r="I27" s="85" t="str">
        <f>+IF(COUNTBLANK(C36:D45)+COUNTBLANK(C48:D48)&gt;0,"未入力あり","入力完了")</f>
        <v>未入力あり</v>
      </c>
      <c r="J27" s="40"/>
      <c r="L27" s="40"/>
      <c r="M27" s="40"/>
    </row>
    <row r="28" spans="2:14" ht="24.9" customHeight="1">
      <c r="B28" s="28" t="s">
        <v>29</v>
      </c>
      <c r="C28" s="40"/>
      <c r="D28" s="40"/>
      <c r="E28" s="40"/>
      <c r="F28" s="40"/>
      <c r="G28" s="40"/>
      <c r="H28" s="40"/>
      <c r="I28" s="40"/>
      <c r="J28" s="40"/>
      <c r="K28" s="40"/>
      <c r="L28" s="40"/>
      <c r="M28" s="40"/>
    </row>
    <row r="29" spans="2:14" ht="24.75" customHeight="1">
      <c r="B29" s="167" t="s">
        <v>30</v>
      </c>
      <c r="C29" s="167"/>
      <c r="D29" s="167"/>
      <c r="E29" s="167"/>
      <c r="F29" s="167"/>
      <c r="G29" s="167"/>
      <c r="H29" s="167"/>
      <c r="I29" s="40"/>
      <c r="J29" s="40"/>
      <c r="K29" s="40"/>
      <c r="L29" s="40"/>
      <c r="M29" s="40"/>
    </row>
    <row r="30" spans="2:14" ht="24.75" customHeight="1">
      <c r="B30" s="168" t="s">
        <v>31</v>
      </c>
      <c r="C30" s="168"/>
      <c r="D30" s="168"/>
      <c r="E30" s="168"/>
      <c r="F30" s="168"/>
      <c r="G30" s="168"/>
      <c r="H30" s="168"/>
      <c r="J30" s="40"/>
      <c r="K30" s="40" t="s">
        <v>106</v>
      </c>
      <c r="L30" s="27" t="s">
        <v>177</v>
      </c>
      <c r="M30" s="40" t="s">
        <v>169</v>
      </c>
      <c r="N30" s="86" t="str">
        <f>+IF(COUNTBLANK(D108:D108)&gt;0,"未入力あり","入力完了")</f>
        <v>未入力あり</v>
      </c>
    </row>
    <row r="31" spans="2:14" ht="24.75" customHeight="1">
      <c r="B31" s="140" t="s">
        <v>173</v>
      </c>
      <c r="C31" s="139"/>
      <c r="D31" s="139"/>
      <c r="E31" s="139"/>
      <c r="F31" s="139"/>
      <c r="G31" s="139"/>
      <c r="H31" s="139"/>
      <c r="J31" s="40"/>
      <c r="K31" s="40"/>
      <c r="M31" s="40" t="s">
        <v>170</v>
      </c>
      <c r="N31" s="86"/>
    </row>
    <row r="32" spans="2:14" ht="24.75" customHeight="1">
      <c r="B32" s="169" t="s">
        <v>104</v>
      </c>
      <c r="C32" s="169"/>
      <c r="D32" s="169"/>
      <c r="E32" s="169"/>
      <c r="F32" s="169"/>
      <c r="G32" s="169"/>
      <c r="H32" s="169"/>
      <c r="J32" s="40"/>
      <c r="M32" s="40"/>
      <c r="N32" s="86"/>
    </row>
    <row r="33" spans="1:14" ht="24.75" customHeight="1">
      <c r="B33" s="201" t="s">
        <v>108</v>
      </c>
      <c r="C33" s="203" t="s">
        <v>119</v>
      </c>
      <c r="D33" s="204" t="s">
        <v>33</v>
      </c>
      <c r="E33" s="204"/>
      <c r="F33" s="204"/>
      <c r="G33" s="204"/>
      <c r="H33" s="204"/>
      <c r="J33" s="40"/>
      <c r="M33" s="40"/>
      <c r="N33" s="86"/>
    </row>
    <row r="34" spans="1:14" ht="24.75" customHeight="1">
      <c r="B34" s="202"/>
      <c r="C34" s="203"/>
      <c r="D34" s="205" t="s">
        <v>96</v>
      </c>
      <c r="E34" s="206" t="s">
        <v>34</v>
      </c>
      <c r="F34" s="206"/>
      <c r="G34" s="206"/>
      <c r="H34" s="204"/>
      <c r="J34" s="40"/>
      <c r="M34" s="40"/>
      <c r="N34" s="86"/>
    </row>
    <row r="35" spans="1:14" ht="24.75" customHeight="1">
      <c r="B35" s="202"/>
      <c r="C35" s="203"/>
      <c r="D35" s="205"/>
      <c r="E35" s="116" t="s">
        <v>35</v>
      </c>
      <c r="F35" s="131"/>
      <c r="G35" s="116" t="s">
        <v>35</v>
      </c>
      <c r="H35" s="131"/>
      <c r="J35" s="40"/>
      <c r="K35" s="40"/>
      <c r="M35" s="40"/>
      <c r="N35" s="86"/>
    </row>
    <row r="36" spans="1:14" ht="24.75" customHeight="1">
      <c r="B36" s="42" t="s">
        <v>110</v>
      </c>
      <c r="C36" s="6"/>
      <c r="D36" s="6"/>
      <c r="E36" s="210"/>
      <c r="F36" s="210"/>
      <c r="G36" s="211"/>
      <c r="H36" s="212"/>
      <c r="J36" s="40"/>
      <c r="K36" s="40" t="s">
        <v>107</v>
      </c>
      <c r="L36" s="40" t="s">
        <v>75</v>
      </c>
      <c r="M36" s="40"/>
    </row>
    <row r="37" spans="1:14" ht="24.75" customHeight="1">
      <c r="B37" s="42" t="s">
        <v>109</v>
      </c>
      <c r="C37" s="6"/>
      <c r="D37" s="6"/>
      <c r="E37" s="210"/>
      <c r="F37" s="210"/>
      <c r="G37" s="211"/>
      <c r="H37" s="212"/>
      <c r="J37" s="40"/>
      <c r="K37" s="40"/>
      <c r="L37" s="40" t="s">
        <v>76</v>
      </c>
      <c r="M37" s="40"/>
    </row>
    <row r="38" spans="1:14" ht="24.75" customHeight="1">
      <c r="B38" s="42" t="s">
        <v>111</v>
      </c>
      <c r="C38" s="12">
        <f>C36-C37</f>
        <v>0</v>
      </c>
      <c r="D38" s="12">
        <f>D36-D37</f>
        <v>0</v>
      </c>
      <c r="E38" s="183">
        <f>E36-E37</f>
        <v>0</v>
      </c>
      <c r="F38" s="183"/>
      <c r="G38" s="184">
        <f>G36-G37</f>
        <v>0</v>
      </c>
      <c r="H38" s="185"/>
      <c r="J38" s="40"/>
      <c r="K38" s="40"/>
      <c r="L38" s="40"/>
      <c r="M38" s="40"/>
    </row>
    <row r="39" spans="1:14" ht="24.75" customHeight="1">
      <c r="B39" s="42" t="s">
        <v>112</v>
      </c>
      <c r="C39" s="6"/>
      <c r="D39" s="6"/>
      <c r="E39" s="210"/>
      <c r="F39" s="210"/>
      <c r="G39" s="211"/>
      <c r="H39" s="212"/>
      <c r="J39" s="40"/>
      <c r="K39" s="40" t="s">
        <v>154</v>
      </c>
      <c r="L39" s="40" t="s">
        <v>81</v>
      </c>
      <c r="M39" s="40"/>
    </row>
    <row r="40" spans="1:14" ht="24.75" customHeight="1">
      <c r="B40" s="42" t="s">
        <v>113</v>
      </c>
      <c r="C40" s="12">
        <f>C38-C39</f>
        <v>0</v>
      </c>
      <c r="D40" s="12">
        <f>D38-D39</f>
        <v>0</v>
      </c>
      <c r="E40" s="183">
        <f>E38-E39</f>
        <v>0</v>
      </c>
      <c r="F40" s="183"/>
      <c r="G40" s="184">
        <f>G38-G39</f>
        <v>0</v>
      </c>
      <c r="H40" s="185"/>
      <c r="J40" s="40"/>
      <c r="K40" s="40" t="s">
        <v>155</v>
      </c>
      <c r="L40" s="40" t="s">
        <v>82</v>
      </c>
      <c r="M40" s="40"/>
    </row>
    <row r="41" spans="1:14" ht="24.9" customHeight="1">
      <c r="B41" s="87" t="s">
        <v>114</v>
      </c>
      <c r="C41" s="6"/>
      <c r="D41" s="6"/>
      <c r="E41" s="210"/>
      <c r="F41" s="210"/>
      <c r="G41" s="211"/>
      <c r="H41" s="212"/>
      <c r="J41" s="40"/>
      <c r="K41" s="40" t="s">
        <v>156</v>
      </c>
      <c r="L41" s="40" t="s">
        <v>83</v>
      </c>
      <c r="M41" s="40"/>
    </row>
    <row r="42" spans="1:14" ht="24.9" customHeight="1">
      <c r="B42" s="87" t="s">
        <v>115</v>
      </c>
      <c r="C42" s="6"/>
      <c r="D42" s="6"/>
      <c r="E42" s="210"/>
      <c r="F42" s="210"/>
      <c r="G42" s="211"/>
      <c r="H42" s="212"/>
      <c r="J42" s="40"/>
      <c r="K42" s="40" t="s">
        <v>157</v>
      </c>
      <c r="L42" s="40" t="s">
        <v>84</v>
      </c>
      <c r="M42" s="40"/>
    </row>
    <row r="43" spans="1:14" ht="24.9" customHeight="1">
      <c r="B43" s="88" t="s">
        <v>116</v>
      </c>
      <c r="C43" s="12">
        <f>C40+C41-C42</f>
        <v>0</v>
      </c>
      <c r="D43" s="12">
        <f>D40+D41-D42</f>
        <v>0</v>
      </c>
      <c r="E43" s="183">
        <f>E40+E41-E42</f>
        <v>0</v>
      </c>
      <c r="F43" s="183"/>
      <c r="G43" s="184">
        <f>G40+G41-G42</f>
        <v>0</v>
      </c>
      <c r="H43" s="185"/>
      <c r="K43" s="40" t="s">
        <v>158</v>
      </c>
      <c r="L43" s="40" t="s">
        <v>85</v>
      </c>
    </row>
    <row r="44" spans="1:14" ht="24.9" customHeight="1">
      <c r="B44" s="87" t="s">
        <v>117</v>
      </c>
      <c r="C44" s="7"/>
      <c r="D44" s="7"/>
      <c r="E44" s="211"/>
      <c r="F44" s="211"/>
      <c r="G44" s="211"/>
      <c r="H44" s="212"/>
      <c r="K44" s="40" t="s">
        <v>159</v>
      </c>
      <c r="L44" s="40" t="s">
        <v>93</v>
      </c>
    </row>
    <row r="45" spans="1:14" s="86" customFormat="1" ht="24.9" customHeight="1">
      <c r="A45" s="27"/>
      <c r="B45" s="87" t="s">
        <v>118</v>
      </c>
      <c r="C45" s="12">
        <f>C43-C44</f>
        <v>0</v>
      </c>
      <c r="D45" s="12">
        <f>D43-D44</f>
        <v>0</v>
      </c>
      <c r="E45" s="184">
        <f>E43-E44</f>
        <v>0</v>
      </c>
      <c r="F45" s="184"/>
      <c r="G45" s="184">
        <f>G43-G44</f>
        <v>0</v>
      </c>
      <c r="H45" s="185"/>
      <c r="I45" s="27"/>
      <c r="L45" s="40"/>
    </row>
    <row r="46" spans="1:14" ht="24.9" customHeight="1">
      <c r="A46" s="86"/>
      <c r="B46" s="26"/>
      <c r="C46" s="89"/>
      <c r="D46" s="89"/>
      <c r="E46" s="90"/>
      <c r="F46" s="91"/>
      <c r="G46" s="90"/>
      <c r="H46" s="92"/>
      <c r="I46" s="86"/>
    </row>
    <row r="47" spans="1:14" ht="24.9" customHeight="1">
      <c r="B47" s="43"/>
      <c r="C47" s="44" t="s">
        <v>36</v>
      </c>
      <c r="D47" s="44" t="s">
        <v>97</v>
      </c>
      <c r="E47" s="190" t="s">
        <v>37</v>
      </c>
      <c r="F47" s="190"/>
      <c r="G47" s="190"/>
      <c r="H47" s="191"/>
      <c r="K47" s="27" t="s">
        <v>77</v>
      </c>
      <c r="L47" s="27" t="s">
        <v>78</v>
      </c>
    </row>
    <row r="48" spans="1:14" ht="24.9" customHeight="1">
      <c r="B48" s="45" t="s">
        <v>38</v>
      </c>
      <c r="C48" s="24"/>
      <c r="D48" s="24"/>
      <c r="E48" s="196">
        <f>C48-D48</f>
        <v>0</v>
      </c>
      <c r="F48" s="196"/>
      <c r="G48" s="196"/>
      <c r="H48" s="197"/>
      <c r="L48" s="27" t="s">
        <v>79</v>
      </c>
    </row>
    <row r="49" spans="2:12" ht="24.9" customHeight="1">
      <c r="K49" s="27" t="s">
        <v>161</v>
      </c>
      <c r="L49" s="94" t="s">
        <v>162</v>
      </c>
    </row>
    <row r="50" spans="2:12" ht="24.9" customHeight="1">
      <c r="B50" s="93" t="s">
        <v>39</v>
      </c>
      <c r="C50" s="46"/>
      <c r="D50" s="46"/>
      <c r="E50" s="46"/>
      <c r="F50" s="46"/>
      <c r="G50" s="46"/>
      <c r="H50" s="46"/>
      <c r="I50" s="84" t="str">
        <f>+IF(COUNTBLANK(C53:D55)+COUNTBLANK(C60:D63)+COUNTBLANK(C68:D73)+COUNTBLANK(C78:C89)+COUNTBLANK(C96:C99)+COUNTBLANK(D97)+COUNTBLANK(D89)&gt;0,"未入力あり","入力完了")</f>
        <v>未入力あり</v>
      </c>
      <c r="L50" s="27" t="s">
        <v>163</v>
      </c>
    </row>
    <row r="51" spans="2:12" ht="24.9" customHeight="1">
      <c r="B51" s="95" t="s">
        <v>128</v>
      </c>
      <c r="C51" s="96" t="s">
        <v>125</v>
      </c>
      <c r="D51" s="47"/>
    </row>
    <row r="52" spans="2:12" ht="24.9" customHeight="1">
      <c r="B52" s="48" t="s">
        <v>32</v>
      </c>
      <c r="C52" s="49" t="s">
        <v>126</v>
      </c>
      <c r="D52" s="49" t="s">
        <v>95</v>
      </c>
      <c r="E52" s="30"/>
      <c r="F52" s="30"/>
    </row>
    <row r="53" spans="2:12" ht="24.9" customHeight="1">
      <c r="B53" s="97" t="s">
        <v>188</v>
      </c>
      <c r="C53" s="8"/>
      <c r="D53" s="8"/>
    </row>
    <row r="54" spans="2:12" ht="24.9" customHeight="1">
      <c r="B54" s="97" t="s">
        <v>120</v>
      </c>
      <c r="C54" s="8"/>
      <c r="D54" s="8"/>
    </row>
    <row r="55" spans="2:12" ht="24.9" customHeight="1" thickBot="1">
      <c r="B55" s="99" t="s">
        <v>121</v>
      </c>
      <c r="C55" s="10"/>
      <c r="D55" s="10"/>
    </row>
    <row r="56" spans="2:12" ht="24.9" customHeight="1" thickTop="1">
      <c r="B56" s="100" t="s">
        <v>127</v>
      </c>
      <c r="C56" s="101">
        <f>SUM(C53:C55)</f>
        <v>0</v>
      </c>
      <c r="D56" s="101">
        <f>SUM(D53:D55)</f>
        <v>0</v>
      </c>
    </row>
    <row r="58" spans="2:12" ht="24.9" customHeight="1">
      <c r="B58" s="95" t="s">
        <v>129</v>
      </c>
      <c r="C58" s="96" t="s">
        <v>125</v>
      </c>
      <c r="D58" s="53"/>
    </row>
    <row r="59" spans="2:12" ht="24.9" customHeight="1">
      <c r="B59" s="48" t="s">
        <v>32</v>
      </c>
      <c r="C59" s="49" t="s">
        <v>126</v>
      </c>
      <c r="D59" s="49" t="s">
        <v>95</v>
      </c>
      <c r="E59" s="30"/>
      <c r="F59" s="30"/>
    </row>
    <row r="60" spans="2:12" ht="24.9" customHeight="1">
      <c r="B60" s="50" t="s">
        <v>122</v>
      </c>
      <c r="C60" s="8"/>
      <c r="D60" s="8"/>
    </row>
    <row r="61" spans="2:12" ht="24.9" customHeight="1">
      <c r="B61" s="102" t="s">
        <v>186</v>
      </c>
      <c r="C61" s="13">
        <f>C53</f>
        <v>0</v>
      </c>
      <c r="D61" s="13">
        <f>D53</f>
        <v>0</v>
      </c>
    </row>
    <row r="62" spans="2:12" ht="24.9" customHeight="1">
      <c r="B62" s="102" t="s">
        <v>123</v>
      </c>
      <c r="C62" s="13">
        <f>C54</f>
        <v>0</v>
      </c>
      <c r="D62" s="13">
        <f>D54</f>
        <v>0</v>
      </c>
    </row>
    <row r="63" spans="2:12" ht="24.9" customHeight="1" thickBot="1">
      <c r="B63" s="103" t="s">
        <v>124</v>
      </c>
      <c r="C63" s="9"/>
      <c r="D63" s="9"/>
    </row>
    <row r="64" spans="2:12" ht="24.9" customHeight="1" thickTop="1">
      <c r="B64" s="54" t="s">
        <v>41</v>
      </c>
      <c r="C64" s="14">
        <f>SUM(C60:C63)</f>
        <v>0</v>
      </c>
      <c r="D64" s="14">
        <f>SUM(D60:D63)</f>
        <v>0</v>
      </c>
    </row>
    <row r="65" spans="2:6" ht="24.9" customHeight="1">
      <c r="B65" s="55"/>
    </row>
    <row r="66" spans="2:6" ht="24.9" customHeight="1">
      <c r="B66" s="52" t="s">
        <v>130</v>
      </c>
      <c r="C66" s="47"/>
      <c r="D66" s="47"/>
    </row>
    <row r="67" spans="2:6" ht="24.9" customHeight="1">
      <c r="B67" s="56" t="s">
        <v>32</v>
      </c>
      <c r="C67" s="49" t="s">
        <v>36</v>
      </c>
      <c r="D67" s="49" t="s">
        <v>95</v>
      </c>
      <c r="E67" s="30"/>
      <c r="F67" s="30"/>
    </row>
    <row r="68" spans="2:6" ht="24.9" customHeight="1">
      <c r="B68" s="50" t="s">
        <v>42</v>
      </c>
      <c r="C68" s="8"/>
      <c r="D68" s="8"/>
    </row>
    <row r="69" spans="2:6" ht="24.9" customHeight="1">
      <c r="B69" s="50" t="s">
        <v>43</v>
      </c>
      <c r="C69" s="8"/>
      <c r="D69" s="8"/>
    </row>
    <row r="70" spans="2:6" ht="24.9" customHeight="1">
      <c r="B70" s="50" t="s">
        <v>44</v>
      </c>
      <c r="C70" s="8"/>
      <c r="D70" s="8"/>
    </row>
    <row r="71" spans="2:6" ht="24.9" customHeight="1" thickBot="1">
      <c r="B71" s="51" t="s">
        <v>40</v>
      </c>
      <c r="C71" s="10"/>
      <c r="D71" s="10"/>
    </row>
    <row r="72" spans="2:6" ht="24.9" customHeight="1" thickTop="1" thickBot="1">
      <c r="B72" s="57" t="s">
        <v>45</v>
      </c>
      <c r="C72" s="15">
        <f>SUM(C68:C71)</f>
        <v>0</v>
      </c>
      <c r="D72" s="15">
        <f>SUM(D68:D71)</f>
        <v>0</v>
      </c>
    </row>
    <row r="73" spans="2:6" ht="24.9" customHeight="1" thickTop="1" thickBot="1">
      <c r="B73" s="58" t="s">
        <v>46</v>
      </c>
      <c r="C73" s="11"/>
      <c r="D73" s="11"/>
    </row>
    <row r="74" spans="2:6" ht="24.9" customHeight="1" thickTop="1">
      <c r="B74" s="54" t="s">
        <v>41</v>
      </c>
      <c r="C74" s="14">
        <f>C68+C69+C70+C71+C73</f>
        <v>0</v>
      </c>
      <c r="D74" s="14">
        <f>D68+D69+D70+D71+D73</f>
        <v>0</v>
      </c>
    </row>
    <row r="75" spans="2:6" ht="24.9" customHeight="1">
      <c r="B75" s="55"/>
      <c r="C75" s="59"/>
      <c r="D75" s="59"/>
    </row>
    <row r="76" spans="2:6" ht="24.9" customHeight="1">
      <c r="B76" s="52" t="s">
        <v>131</v>
      </c>
    </row>
    <row r="77" spans="2:6" ht="24.9" customHeight="1">
      <c r="B77" s="56" t="s">
        <v>32</v>
      </c>
      <c r="C77" s="127" t="s">
        <v>166</v>
      </c>
      <c r="D77" s="49" t="s">
        <v>47</v>
      </c>
      <c r="E77" s="60"/>
    </row>
    <row r="78" spans="2:6" ht="24.9" customHeight="1">
      <c r="B78" s="50" t="s">
        <v>148</v>
      </c>
      <c r="C78" s="13">
        <f>+'【個人】2回目＞計算用シート'!D78</f>
        <v>0</v>
      </c>
      <c r="D78" s="13">
        <f>D36</f>
        <v>0</v>
      </c>
    </row>
    <row r="79" spans="2:6" ht="24.9" customHeight="1">
      <c r="B79" s="50" t="s">
        <v>187</v>
      </c>
      <c r="C79" s="13">
        <f>+'【個人】2回目＞計算用シート'!D79</f>
        <v>0</v>
      </c>
      <c r="D79" s="13">
        <f>D37</f>
        <v>0</v>
      </c>
    </row>
    <row r="80" spans="2:6" ht="24.9" customHeight="1">
      <c r="B80" s="50" t="s">
        <v>132</v>
      </c>
      <c r="C80" s="13">
        <f>+'【個人】2回目＞計算用シート'!D80</f>
        <v>0</v>
      </c>
      <c r="D80" s="13">
        <f>D38</f>
        <v>0</v>
      </c>
    </row>
    <row r="81" spans="2:8" ht="24.9" customHeight="1">
      <c r="B81" s="50" t="s">
        <v>164</v>
      </c>
      <c r="C81" s="13">
        <f>+'【個人】2回目＞計算用シート'!D81</f>
        <v>0</v>
      </c>
      <c r="D81" s="13">
        <f>D100</f>
        <v>0</v>
      </c>
      <c r="E81" s="104"/>
    </row>
    <row r="82" spans="2:8" ht="24.9" customHeight="1">
      <c r="B82" s="50" t="s">
        <v>141</v>
      </c>
      <c r="C82" s="13">
        <f>+'【個人】2回目＞計算用シート'!D82</f>
        <v>0</v>
      </c>
      <c r="D82" s="13">
        <f>D38-D39</f>
        <v>0</v>
      </c>
    </row>
    <row r="83" spans="2:8" ht="24.9" customHeight="1">
      <c r="B83" s="50" t="s">
        <v>143</v>
      </c>
      <c r="C83" s="13">
        <f>+'【個人】2回目＞計算用シート'!D83</f>
        <v>0</v>
      </c>
      <c r="D83" s="13">
        <f>D56</f>
        <v>0</v>
      </c>
    </row>
    <row r="84" spans="2:8" ht="24.9" customHeight="1">
      <c r="B84" s="50" t="s">
        <v>144</v>
      </c>
      <c r="C84" s="13">
        <f>+'【個人】2回目＞計算用シート'!D84</f>
        <v>0</v>
      </c>
      <c r="D84" s="13">
        <f>D64</f>
        <v>0</v>
      </c>
    </row>
    <row r="85" spans="2:8" ht="24.9" customHeight="1">
      <c r="B85" s="50" t="s">
        <v>145</v>
      </c>
      <c r="C85" s="132">
        <f>+'【個人】2回目＞計算用シート'!D85</f>
        <v>0</v>
      </c>
      <c r="D85" s="13">
        <f>D74</f>
        <v>0</v>
      </c>
    </row>
    <row r="86" spans="2:8" ht="24.9" customHeight="1">
      <c r="B86" s="50" t="s">
        <v>48</v>
      </c>
      <c r="C86" s="13">
        <f>+'【個人】2回目＞計算用シート'!D86</f>
        <v>0</v>
      </c>
      <c r="D86" s="13">
        <f>D72</f>
        <v>0</v>
      </c>
      <c r="E86" s="30"/>
    </row>
    <row r="87" spans="2:8" ht="24.9" customHeight="1">
      <c r="B87" s="50" t="s">
        <v>49</v>
      </c>
      <c r="C87" s="13">
        <f>+'【個人】2回目＞計算用シート'!D87</f>
        <v>0</v>
      </c>
      <c r="D87" s="13">
        <f>D73</f>
        <v>0</v>
      </c>
      <c r="F87" s="112"/>
      <c r="G87" s="113"/>
      <c r="H87" s="113"/>
    </row>
    <row r="88" spans="2:8" ht="24.9" customHeight="1">
      <c r="B88" s="71" t="s">
        <v>147</v>
      </c>
      <c r="C88" s="13">
        <f>+'【個人】2回目＞計算用シート'!D88</f>
        <v>0</v>
      </c>
      <c r="D88" s="13">
        <f>D82+D84+D85</f>
        <v>0</v>
      </c>
      <c r="F88" s="114"/>
      <c r="G88" s="115"/>
      <c r="H88" s="91"/>
    </row>
    <row r="89" spans="2:8" ht="24.9" customHeight="1">
      <c r="B89" s="50" t="s">
        <v>184</v>
      </c>
      <c r="C89" s="138">
        <f>+'【個人】2回目＞計算用シート'!D89</f>
        <v>0</v>
      </c>
      <c r="D89" s="136"/>
    </row>
    <row r="90" spans="2:8" ht="18">
      <c r="B90" s="50" t="s">
        <v>146</v>
      </c>
      <c r="C90" s="13">
        <f>+'【個人】2回目＞計算用シート'!D90</f>
        <v>0</v>
      </c>
      <c r="D90" s="13">
        <f>IFERROR(D88/D89,)</f>
        <v>0</v>
      </c>
    </row>
    <row r="91" spans="2:8" ht="18">
      <c r="B91" s="120" t="str">
        <f>+IF(OR(SUM(D77:D84)=0),"※今回報告において、「①売上高」∼「⑧減価償却額」の全ての項目が0になることは基本的にはございません。各項目が正しく入力されているか、ご確認をお願いします。","")</f>
        <v>※今回報告において、「①売上高」∼「⑧減価償却額」の全ての項目が0になることは基本的にはございません。各項目が正しく入力されているか、ご確認をお願いします。</v>
      </c>
      <c r="C91" s="121"/>
      <c r="D91" s="121"/>
    </row>
    <row r="92" spans="2:8" ht="18">
      <c r="B92" s="122" t="str">
        <f>IF(OR(C88&lt;0.1,D88&lt;0.1),"※「⑩従業員数」が0になることは基本的にはございません。各項目が0.1以上の数字で正しく入力されているか、ご確認をお願いします。","")</f>
        <v>※「⑩従業員数」が0になることは基本的にはございません。各項目が0.1以上の数字で正しく入力されているか、ご確認をお願いします。</v>
      </c>
      <c r="C92" s="123"/>
      <c r="D92" s="123"/>
    </row>
    <row r="93" spans="2:8" ht="18">
      <c r="B93" s="122"/>
      <c r="C93" s="124"/>
      <c r="D93" s="124"/>
    </row>
    <row r="94" spans="2:8" ht="24.9" customHeight="1">
      <c r="B94" s="30" t="s">
        <v>133</v>
      </c>
    </row>
    <row r="95" spans="2:8" ht="24.9" customHeight="1">
      <c r="B95" s="105" t="s">
        <v>134</v>
      </c>
      <c r="C95" s="127" t="s">
        <v>166</v>
      </c>
      <c r="D95" s="49" t="s">
        <v>135</v>
      </c>
    </row>
    <row r="96" spans="2:8" ht="24.9" customHeight="1">
      <c r="B96" s="106" t="s">
        <v>136</v>
      </c>
      <c r="C96" s="133">
        <f>+'【個人】2回目＞計算用シート'!D96</f>
        <v>0</v>
      </c>
      <c r="D96" s="107">
        <f>D39</f>
        <v>0</v>
      </c>
    </row>
    <row r="97" spans="2:17" ht="24.9" customHeight="1">
      <c r="B97" s="106" t="s">
        <v>137</v>
      </c>
      <c r="C97" s="133">
        <f>+'【個人】2回目＞計算用シート'!D97</f>
        <v>0</v>
      </c>
      <c r="D97" s="20"/>
    </row>
    <row r="98" spans="2:17" ht="24.9" customHeight="1">
      <c r="B98" s="106" t="s">
        <v>138</v>
      </c>
      <c r="C98" s="133">
        <f>+'【個人】2回目＞計算用シート'!D98</f>
        <v>0</v>
      </c>
      <c r="D98" s="107">
        <f>D41</f>
        <v>0</v>
      </c>
    </row>
    <row r="99" spans="2:17" ht="24.9" customHeight="1" thickBot="1">
      <c r="B99" s="108" t="s">
        <v>139</v>
      </c>
      <c r="C99" s="134">
        <f>+'【個人】2回目＞計算用シート'!D99</f>
        <v>0</v>
      </c>
      <c r="D99" s="107">
        <f>D42</f>
        <v>0</v>
      </c>
    </row>
    <row r="100" spans="2:17" ht="24.9" customHeight="1" thickTop="1">
      <c r="B100" s="109" t="s">
        <v>140</v>
      </c>
      <c r="C100" s="110">
        <f>+'【個人】2回目＞計算用シート'!D100</f>
        <v>0</v>
      </c>
      <c r="D100" s="111">
        <f>D96-D97-D98+D99</f>
        <v>0</v>
      </c>
    </row>
    <row r="101" spans="2:17" ht="24.9" customHeight="1">
      <c r="B101" s="72"/>
      <c r="C101" s="59"/>
      <c r="D101" s="73"/>
      <c r="O101" s="86"/>
      <c r="P101" s="86"/>
      <c r="Q101" s="86"/>
    </row>
    <row r="102" spans="2:17" ht="24.9" customHeight="1">
      <c r="B102" s="32" t="s">
        <v>165</v>
      </c>
      <c r="C102" s="46"/>
      <c r="D102" s="46"/>
      <c r="E102" s="46"/>
      <c r="F102" s="46"/>
      <c r="G102" s="46"/>
      <c r="H102" s="46"/>
      <c r="I102" s="84" t="str">
        <f>IF(COUNTBLANK(D107:D108)&gt;0,"未入力あり","入力完了")</f>
        <v>未入力あり</v>
      </c>
      <c r="P102" s="86"/>
      <c r="Q102" s="86"/>
    </row>
    <row r="103" spans="2:17" ht="24.9" customHeight="1">
      <c r="B103" s="154" t="s">
        <v>196</v>
      </c>
      <c r="P103" s="86"/>
      <c r="Q103" s="86"/>
    </row>
    <row r="104" spans="2:17" ht="24.9" customHeight="1">
      <c r="B104" s="31" t="s">
        <v>198</v>
      </c>
      <c r="P104" s="86"/>
      <c r="Q104" s="86"/>
    </row>
    <row r="105" spans="2:17" ht="24.9" customHeight="1">
      <c r="B105" s="146" t="s">
        <v>178</v>
      </c>
    </row>
    <row r="106" spans="2:17" ht="24.9" customHeight="1">
      <c r="B106" s="56" t="s">
        <v>197</v>
      </c>
      <c r="C106" s="119" t="s">
        <v>167</v>
      </c>
      <c r="D106" s="148" t="s">
        <v>183</v>
      </c>
      <c r="E106" s="213"/>
      <c r="F106" s="214"/>
    </row>
    <row r="107" spans="2:17" ht="24.9" customHeight="1">
      <c r="B107" s="237" t="s">
        <v>225</v>
      </c>
      <c r="C107" s="239" t="str">
        <f>IF('【個人】2回目＞計算用シート'!D107="","- ",'【個人】2回目＞計算用シート'!D107)</f>
        <v xml:space="preserve">- </v>
      </c>
      <c r="D107" s="234"/>
      <c r="E107" s="215"/>
      <c r="F107" s="216"/>
    </row>
    <row r="108" spans="2:17" ht="24.9" customHeight="1">
      <c r="B108" s="129" t="s">
        <v>227</v>
      </c>
      <c r="C108" s="133">
        <f>+'【個人】2回目＞計算用シート'!D108</f>
        <v>0</v>
      </c>
      <c r="D108" s="17"/>
      <c r="E108" s="215"/>
      <c r="F108" s="216"/>
    </row>
    <row r="109" spans="2:17" ht="24.9" customHeight="1">
      <c r="B109" s="65"/>
      <c r="C109" s="65"/>
      <c r="D109" s="63"/>
      <c r="E109" s="157"/>
      <c r="F109" s="157"/>
      <c r="G109" s="67"/>
      <c r="H109" s="36"/>
    </row>
    <row r="110" spans="2:17" ht="24.9" customHeight="1">
      <c r="B110" s="128" t="s">
        <v>50</v>
      </c>
      <c r="E110" s="128"/>
      <c r="F110" s="128"/>
    </row>
  </sheetData>
  <sheetProtection algorithmName="SHA-512" hashValue="0+yhLzwgpP7jm9zUJVZ23b1sOCyiS2zwiTrrk3jE3oApYgHrjHvp7uO9AcSr/MJx9b1PZ1IY2g8iQnTKfop2ZQ==" saltValue="9xqTinIKqBMdu9f2m6YWVA==" spinCount="100000" sheet="1" objects="1" scenarios="1"/>
  <mergeCells count="41">
    <mergeCell ref="E109:F109"/>
    <mergeCell ref="E108:F108"/>
    <mergeCell ref="E107:F107"/>
    <mergeCell ref="E42:F42"/>
    <mergeCell ref="G42:H42"/>
    <mergeCell ref="E43:F43"/>
    <mergeCell ref="G43:H43"/>
    <mergeCell ref="E44:F44"/>
    <mergeCell ref="G44:H44"/>
    <mergeCell ref="E45:F45"/>
    <mergeCell ref="G45:H45"/>
    <mergeCell ref="E47:H47"/>
    <mergeCell ref="E48:H48"/>
    <mergeCell ref="E106:F106"/>
    <mergeCell ref="E39:F39"/>
    <mergeCell ref="G39:H39"/>
    <mergeCell ref="E40:F40"/>
    <mergeCell ref="G40:H40"/>
    <mergeCell ref="E41:F41"/>
    <mergeCell ref="G41:H41"/>
    <mergeCell ref="E36:F36"/>
    <mergeCell ref="G36:H36"/>
    <mergeCell ref="E37:F37"/>
    <mergeCell ref="G37:H37"/>
    <mergeCell ref="E38:F38"/>
    <mergeCell ref="G38:H38"/>
    <mergeCell ref="B29:H29"/>
    <mergeCell ref="B30:H30"/>
    <mergeCell ref="B32:H32"/>
    <mergeCell ref="B33:B35"/>
    <mergeCell ref="C33:C35"/>
    <mergeCell ref="D33:H33"/>
    <mergeCell ref="D34:D35"/>
    <mergeCell ref="E34:H34"/>
    <mergeCell ref="B24:B25"/>
    <mergeCell ref="C24:F25"/>
    <mergeCell ref="C13:D13"/>
    <mergeCell ref="C14:D14"/>
    <mergeCell ref="C21:F21"/>
    <mergeCell ref="C22:F22"/>
    <mergeCell ref="C23:F23"/>
  </mergeCells>
  <phoneticPr fontId="2"/>
  <conditionalFormatting sqref="B31">
    <cfRule type="expression" dxfId="88" priority="19">
      <formula>$C$23="回答不可"</formula>
    </cfRule>
  </conditionalFormatting>
  <conditionalFormatting sqref="B28:H30 C31:H31 B32:H48">
    <cfRule type="expression" dxfId="87" priority="26">
      <formula>$C$23=$L$48</formula>
    </cfRule>
  </conditionalFormatting>
  <conditionalFormatting sqref="B28:H48">
    <cfRule type="expression" dxfId="86" priority="20">
      <formula>AND($C$20=$L$37,OR($C$21=$L$39,$C$21=$L$40,$C$21=$L$41))</formula>
    </cfRule>
  </conditionalFormatting>
  <conditionalFormatting sqref="B51:H100">
    <cfRule type="expression" dxfId="85" priority="8">
      <formula>$C$23=$L$48</formula>
    </cfRule>
    <cfRule type="expression" dxfId="84" priority="9">
      <formula>AND($C$20=$L$37,OR($C$21=$L$39,$C$21=$L$40,$C$21=$L$41))</formula>
    </cfRule>
  </conditionalFormatting>
  <conditionalFormatting sqref="B105:H106 B108:H108 C107 E107:H107">
    <cfRule type="expression" dxfId="83" priority="10">
      <formula>$C$13=$K$23</formula>
    </cfRule>
    <cfRule type="expression" dxfId="82" priority="11">
      <formula>$C$13=$K$24</formula>
    </cfRule>
  </conditionalFormatting>
  <conditionalFormatting sqref="B105:H106 B108:H109 C107 E107:H107">
    <cfRule type="expression" dxfId="81" priority="12">
      <formula>$C$19=$M$31</formula>
    </cfRule>
  </conditionalFormatting>
  <conditionalFormatting sqref="B109:H109">
    <cfRule type="expression" dxfId="80" priority="29">
      <formula>$C$13=$K$22</formula>
    </cfRule>
  </conditionalFormatting>
  <conditionalFormatting sqref="C21:F25 C36:D37 C39:D39 C41:D42 C44:D44 C48:D48 C108:D108 C53:D55 C60:D60 C63:D63 C68:D71 C73:D73 C78:C79 C83:C87 C89:D89 C96:C99 D97 C17:C18 C20">
    <cfRule type="containsBlanks" dxfId="79" priority="33">
      <formula>LEN(TRIM(C17))=0</formula>
    </cfRule>
  </conditionalFormatting>
  <conditionalFormatting sqref="C22:F22">
    <cfRule type="expression" dxfId="78" priority="28">
      <formula>OR($C$21=_1,$C$21=_2,$C$21=_4,$C$21=_5)</formula>
    </cfRule>
  </conditionalFormatting>
  <conditionalFormatting sqref="C23:F25">
    <cfRule type="expression" dxfId="77" priority="23">
      <formula>$C$20=$L$37</formula>
    </cfRule>
    <cfRule type="expression" dxfId="76" priority="27">
      <formula>OR($C$21=_1,$C$21=_2,$C$21=_3)</formula>
    </cfRule>
  </conditionalFormatting>
  <conditionalFormatting sqref="C24:F25">
    <cfRule type="expression" dxfId="75" priority="25">
      <formula>$C$23="回答可能"</formula>
    </cfRule>
  </conditionalFormatting>
  <conditionalFormatting sqref="D106">
    <cfRule type="expression" dxfId="74" priority="13">
      <formula>+AND(OR($C$13=$K$23,$C$13=$K$24),$C$19=$L$33)</formula>
    </cfRule>
    <cfRule type="expression" dxfId="73" priority="14">
      <formula>AND(OR($C$13=$K$23,$C$13=$K$24),$C$19=$L$34)</formula>
    </cfRule>
    <cfRule type="expression" dxfId="72" priority="15">
      <formula>AND($C$13=$K$22,$C$19=$L$34)</formula>
    </cfRule>
  </conditionalFormatting>
  <conditionalFormatting sqref="G1:I1">
    <cfRule type="expression" dxfId="71" priority="22">
      <formula>LEN($G$1)&gt;1</formula>
    </cfRule>
  </conditionalFormatting>
  <conditionalFormatting sqref="I2:I5">
    <cfRule type="expression" dxfId="70" priority="21">
      <formula>$I2="未入力あり"</formula>
    </cfRule>
  </conditionalFormatting>
  <conditionalFormatting sqref="B107">
    <cfRule type="expression" dxfId="17" priority="5">
      <formula>$C$13=$K$23</formula>
    </cfRule>
    <cfRule type="expression" dxfId="16" priority="6">
      <formula>$C$13=$K$24</formula>
    </cfRule>
    <cfRule type="expression" dxfId="15" priority="7">
      <formula>$C$19=$M$31</formula>
    </cfRule>
  </conditionalFormatting>
  <conditionalFormatting sqref="D107">
    <cfRule type="expression" dxfId="7" priority="1">
      <formula>$C$13=$K$23</formula>
    </cfRule>
    <cfRule type="expression" dxfId="6" priority="2">
      <formula>$C$13=$K$24</formula>
    </cfRule>
    <cfRule type="expression" dxfId="5" priority="3">
      <formula>$C$19=$M$31</formula>
    </cfRule>
  </conditionalFormatting>
  <conditionalFormatting sqref="D107">
    <cfRule type="containsBlanks" dxfId="4" priority="4">
      <formula>LEN(TRIM(D107))=0</formula>
    </cfRule>
  </conditionalFormatting>
  <dataValidations count="9">
    <dataValidation allowBlank="1" showInputMessage="1" showErrorMessage="1" prompt="交付決定通知書の記載を参考に記入してください。_x000a_事前着手の届出により、補助事業期間前から事業を開始している場合は、当該開始日を記入してください。" sqref="C16:D16" xr:uid="{9351D366-CFDF-42BF-B0C5-2BD403013FF8}"/>
    <dataValidation type="list" allowBlank="1" showInputMessage="1" showErrorMessage="1" sqref="C20" xr:uid="{166329E2-0159-4A74-97CE-060415EAB8BB}">
      <formula1>$L$36:$L$37</formula1>
    </dataValidation>
    <dataValidation type="list" allowBlank="1" showInputMessage="1" showErrorMessage="1" sqref="C21" xr:uid="{55130FCF-6C80-4E0E-BDB6-B5BF45CA7C51}">
      <formula1>$L$39:$L$44</formula1>
    </dataValidation>
    <dataValidation imeMode="disabled" allowBlank="1" showInputMessage="1" showErrorMessage="1" sqref="C15" xr:uid="{6FC7CADE-4643-456B-B11E-7C321F126D7E}"/>
    <dataValidation type="decimal" allowBlank="1" showInputMessage="1" showErrorMessage="1" error="半角数字で入力してください。" sqref="C36:H37 C39:H39 C41:H42 C44:H44 F35 H35 C48:D48 C53:D55 C60:D60 C63:D63 C68:D71 C73:D73 C78:C79 C83:C87 C96:C99 D97 C89 C108:F108" xr:uid="{EEA2142A-DCC6-473D-AD2C-FAA9AB814A2B}">
      <formula1>-1E+99</formula1>
      <formula2>1E+99</formula2>
    </dataValidation>
    <dataValidation type="decimal" errorStyle="warning" allowBlank="1" showInputMessage="1" showErrorMessage="1" error="0.1名以上で入力してください。また、0名になることは基本的にはございません。_x000a_正しく入力されているか、ご確認をお願いします。" sqref="D89" xr:uid="{05DEC2D7-A5B8-49FC-9D9C-7A97FC88B5CD}">
      <formula1>0.1</formula1>
      <formula2>1E+99</formula2>
    </dataValidation>
    <dataValidation type="list" allowBlank="1" showInputMessage="1" showErrorMessage="1" sqref="C23:F23" xr:uid="{62F2BA5C-FF75-49DA-BF34-E3959C0E2CD9}">
      <formula1>IF(OR($C$20=$L$37,$C$21=_1,$C$21=_2,$C$21=_3),"",$L$47:$L$48)</formula1>
    </dataValidation>
    <dataValidation type="date" allowBlank="1" showInputMessage="1" showErrorMessage="1" prompt="交付決定通知書の記載を参考に記入してください。_x000a_事前着手の届出により、補助事業期間前から事業を開始している場合は、当該開始日を記入してください。" sqref="C17:C18" xr:uid="{D1E4CBAB-D154-46B4-BB33-9A81792B52F4}">
      <formula1>45292</formula1>
      <formula2>72686</formula2>
    </dataValidation>
    <dataValidation type="date" allowBlank="1" showInputMessage="1" showErrorMessage="1" error="日付形式で入力してください" sqref="D107" xr:uid="{F482AB66-ABC2-41F5-BDBB-E2792ABD9DBE}">
      <formula1>45292</formula1>
      <formula2>72686</formula2>
    </dataValidation>
  </dataValidations>
  <pageMargins left="0.7" right="0.7" top="0.75" bottom="0.75" header="0.3" footer="0.3"/>
  <pageSetup paperSize="9" scale="16" orientation="portrait" r:id="rId1"/>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DE3633-282F-4363-B83C-EACA8EB6971E}">
  <sheetPr>
    <tabColor rgb="FFFFFF00"/>
  </sheetPr>
  <dimension ref="A1:Q110"/>
  <sheetViews>
    <sheetView showGridLines="0" view="pageBreakPreview" zoomScaleNormal="85" zoomScaleSheetLayoutView="100" workbookViewId="0">
      <pane ySplit="9" topLeftCell="A10" activePane="bottomLeft" state="frozen"/>
      <selection activeCell="K1" sqref="K1:R1048576"/>
      <selection pane="bottomLeft" activeCell="C17" sqref="C17"/>
    </sheetView>
  </sheetViews>
  <sheetFormatPr defaultColWidth="9" defaultRowHeight="24.9" customHeight="1"/>
  <cols>
    <col min="1" max="1" width="3" style="27" customWidth="1"/>
    <col min="2" max="2" width="38.19921875" style="27" customWidth="1"/>
    <col min="3" max="4" width="33.59765625" style="27" customWidth="1"/>
    <col min="5" max="5" width="8.59765625" style="27" customWidth="1"/>
    <col min="6" max="6" width="25.59765625" style="27" customWidth="1"/>
    <col min="7" max="7" width="8.59765625" style="27" customWidth="1"/>
    <col min="8" max="8" width="22.59765625" style="27" customWidth="1"/>
    <col min="9" max="9" width="13.59765625" style="27" customWidth="1"/>
    <col min="10" max="10" width="9" style="27"/>
    <col min="11" max="11" width="22.5" style="27" hidden="1" customWidth="1"/>
    <col min="12" max="14" width="9" style="27" hidden="1" customWidth="1"/>
    <col min="15" max="18" width="9" style="27" customWidth="1"/>
    <col min="19" max="16384" width="9" style="27"/>
  </cols>
  <sheetData>
    <row r="1" spans="1:14" ht="19.05" customHeight="1">
      <c r="A1" s="145" t="s">
        <v>174</v>
      </c>
      <c r="G1" s="79" t="str">
        <f>+IF(COUNTIF(I2:I5,"未入力あり")&gt;0,"※未入力の項目があります","")</f>
        <v>※未入力の項目があります</v>
      </c>
      <c r="H1" s="80"/>
      <c r="I1" s="80"/>
    </row>
    <row r="2" spans="1:14" ht="19.05" customHeight="1">
      <c r="B2" s="28" t="s">
        <v>0</v>
      </c>
      <c r="G2" s="81" t="s">
        <v>3</v>
      </c>
      <c r="H2" s="82"/>
      <c r="I2" s="83" t="str">
        <f>+I10</f>
        <v>未入力あり</v>
      </c>
    </row>
    <row r="3" spans="1:14" ht="19.05" customHeight="1">
      <c r="B3" s="27" t="s">
        <v>152</v>
      </c>
      <c r="G3" s="81" t="s">
        <v>149</v>
      </c>
      <c r="H3" s="82"/>
      <c r="I3" s="83" t="str">
        <f>+IF(OR(C23=L48,AND(C20=L37,OR(C21=_1,C21=_2,C21=_3))),"―",I27)</f>
        <v>未入力あり</v>
      </c>
      <c r="N3" s="40"/>
    </row>
    <row r="4" spans="1:14" ht="19.05" customHeight="1">
      <c r="B4" s="29" t="s">
        <v>153</v>
      </c>
      <c r="G4" s="81" t="s">
        <v>39</v>
      </c>
      <c r="H4" s="82"/>
      <c r="I4" s="83" t="str">
        <f>+IF(OR(C23=L48,AND(C20=L37,OR(C21=_1,C21=_2,C21=_3))),"―",I50)</f>
        <v>未入力あり</v>
      </c>
    </row>
    <row r="5" spans="1:14" ht="19.05" customHeight="1">
      <c r="B5" s="30" t="s">
        <v>1</v>
      </c>
      <c r="D5" s="78"/>
      <c r="E5" s="26"/>
      <c r="F5" s="78"/>
      <c r="G5" s="81" t="s">
        <v>168</v>
      </c>
      <c r="H5" s="82"/>
      <c r="I5" s="83" t="str" cm="1">
        <f t="array" ref="I5">+IFERROR(IF(C19="該当なし","―",_xlfn.IFS(AND(C13=K25,C19=M30),I102)),"―")</f>
        <v>―</v>
      </c>
    </row>
    <row r="6" spans="1:14" ht="19.05" customHeight="1">
      <c r="B6" s="31" t="s">
        <v>2</v>
      </c>
      <c r="I6" s="135"/>
    </row>
    <row r="7" spans="1:14" ht="19.05" customHeight="1">
      <c r="B7" s="31" t="s">
        <v>190</v>
      </c>
    </row>
    <row r="8" spans="1:14" ht="19.05" customHeight="1">
      <c r="B8" s="31" t="s">
        <v>199</v>
      </c>
    </row>
    <row r="9" spans="1:14" ht="19.05" customHeight="1">
      <c r="B9" s="31" t="s">
        <v>142</v>
      </c>
    </row>
    <row r="10" spans="1:14" ht="24.9" customHeight="1">
      <c r="B10" s="32" t="s">
        <v>3</v>
      </c>
      <c r="C10" s="33"/>
      <c r="D10" s="33"/>
      <c r="E10" s="33"/>
      <c r="F10" s="33"/>
      <c r="G10" s="33"/>
      <c r="H10" s="33"/>
      <c r="I10" s="84" t="str">
        <f>+IF(COUNTBLANK(C13:C21)+IF(OR(C21=_3,C21=_6),COUNTBLANK(C22))+IF(OR(AND(C20=L36,C21=_4),AND(C20=L36,C21=_5),AND(C20=L36,C21=_6)),COUNTBLANK(C23))+IF(C23=L48,COUNTBLANK(C24))&gt;0,"未入力あり","入力完了")</f>
        <v>未入力あり</v>
      </c>
    </row>
    <row r="11" spans="1:14" ht="24.9" customHeight="1">
      <c r="B11" s="28" t="s">
        <v>4</v>
      </c>
    </row>
    <row r="12" spans="1:14" ht="24.9" customHeight="1">
      <c r="B12" s="141" t="s">
        <v>5</v>
      </c>
      <c r="C12" s="141"/>
      <c r="D12" s="141"/>
      <c r="E12" s="141"/>
      <c r="F12" s="141"/>
      <c r="G12" s="141"/>
      <c r="H12" s="141"/>
      <c r="K12" s="27" t="s">
        <v>6</v>
      </c>
    </row>
    <row r="13" spans="1:14" ht="24.9" customHeight="1">
      <c r="B13" s="34" t="s">
        <v>7</v>
      </c>
      <c r="C13" s="163" t="str">
        <f>IF('【個人】1回目＞計算用シート'!C13="","",'【個人】1回目＞計算用シート'!C13)</f>
        <v>中小企業生産性革命推進事業 事業承継・M&amp;A補助金（第11次公募）</v>
      </c>
      <c r="D13" s="164"/>
      <c r="E13" s="35" t="s">
        <v>8</v>
      </c>
      <c r="F13" s="35"/>
      <c r="G13" s="29"/>
      <c r="K13" s="27" t="s">
        <v>9</v>
      </c>
    </row>
    <row r="14" spans="1:14" ht="24.9" customHeight="1">
      <c r="B14" s="34" t="s">
        <v>10</v>
      </c>
      <c r="C14" s="163" t="str">
        <f>IF('【個人】1回目＞計算用シート'!C14="","",'【個人】1回目＞計算用シート'!C14)</f>
        <v/>
      </c>
      <c r="D14" s="209"/>
      <c r="E14" s="27" t="s">
        <v>11</v>
      </c>
      <c r="K14" s="27" t="s">
        <v>12</v>
      </c>
    </row>
    <row r="15" spans="1:14" ht="24.9" customHeight="1">
      <c r="B15" s="34" t="s">
        <v>13</v>
      </c>
      <c r="C15" s="144" t="str">
        <f>IF('【個人】1回目＞計算用シート'!C15="","",'【個人】1回目＞計算用シート'!C15)</f>
        <v/>
      </c>
      <c r="D15" s="36" t="s">
        <v>14</v>
      </c>
      <c r="K15" s="27" t="s">
        <v>15</v>
      </c>
    </row>
    <row r="16" spans="1:14" ht="24.75" customHeight="1">
      <c r="B16" s="34" t="s">
        <v>16</v>
      </c>
      <c r="C16" s="126" t="str">
        <f>IF('【個人】1回目＞計算用シート'!C16="","",'【個人】1回目＞計算用シート'!C16)</f>
        <v/>
      </c>
      <c r="D16" s="126">
        <f>IF('【個人】1回目＞計算用シート'!D16="","",'【個人】1回目＞計算用シート'!D16)</f>
        <v>46228</v>
      </c>
      <c r="E16" s="37" t="s">
        <v>17</v>
      </c>
      <c r="F16" s="36"/>
      <c r="G16" s="38"/>
      <c r="H16" s="38"/>
      <c r="K16" s="27" t="s">
        <v>18</v>
      </c>
    </row>
    <row r="17" spans="2:14" ht="24.9" customHeight="1">
      <c r="B17" s="34" t="s">
        <v>19</v>
      </c>
      <c r="C17" s="125"/>
      <c r="D17" s="39" t="s">
        <v>20</v>
      </c>
      <c r="E17" s="141"/>
      <c r="F17" s="141"/>
      <c r="G17" s="141"/>
      <c r="H17" s="141"/>
      <c r="K17" s="27" t="s">
        <v>21</v>
      </c>
    </row>
    <row r="18" spans="2:14" ht="24.9" customHeight="1">
      <c r="B18" s="34" t="s">
        <v>22</v>
      </c>
      <c r="C18" s="125"/>
      <c r="D18" s="39" t="s">
        <v>23</v>
      </c>
      <c r="E18" s="141"/>
      <c r="F18" s="141"/>
      <c r="G18" s="141"/>
      <c r="H18" s="141"/>
      <c r="K18" s="27" t="s">
        <v>24</v>
      </c>
    </row>
    <row r="19" spans="2:14" ht="24.9" customHeight="1">
      <c r="B19" s="153" t="s">
        <v>191</v>
      </c>
      <c r="C19" s="144" t="str">
        <f>IF('【個人】1回目＞計算用シート'!C19="","",'【個人】1回目＞計算用シート'!C19)</f>
        <v/>
      </c>
      <c r="D19" s="40" t="s">
        <v>86</v>
      </c>
      <c r="E19" s="40"/>
      <c r="F19" s="40"/>
      <c r="G19" s="40"/>
      <c r="H19" s="40"/>
      <c r="I19" s="40"/>
      <c r="J19" s="40"/>
      <c r="K19" s="27" t="s">
        <v>25</v>
      </c>
      <c r="L19" s="40"/>
      <c r="M19" s="40"/>
    </row>
    <row r="20" spans="2:14" ht="24.75" customHeight="1">
      <c r="B20" s="34" t="s">
        <v>74</v>
      </c>
      <c r="C20" s="25"/>
      <c r="D20" s="74" t="s">
        <v>88</v>
      </c>
      <c r="E20" s="40"/>
      <c r="F20" s="40"/>
      <c r="G20" s="40"/>
      <c r="H20" s="40"/>
      <c r="I20" s="40"/>
      <c r="J20" s="40"/>
      <c r="K20" s="40" t="s">
        <v>66</v>
      </c>
      <c r="L20" s="40"/>
      <c r="M20" s="40"/>
    </row>
    <row r="21" spans="2:14" ht="24.75" customHeight="1">
      <c r="B21" s="34" t="s">
        <v>87</v>
      </c>
      <c r="C21" s="170"/>
      <c r="D21" s="171"/>
      <c r="E21" s="171"/>
      <c r="F21" s="172"/>
      <c r="G21" s="40"/>
      <c r="H21" s="40"/>
      <c r="I21" s="40"/>
      <c r="J21" s="40"/>
      <c r="K21" s="40" t="s">
        <v>67</v>
      </c>
      <c r="L21" s="40"/>
      <c r="M21" s="40"/>
    </row>
    <row r="22" spans="2:14" ht="24.75" customHeight="1">
      <c r="B22" s="34" t="s">
        <v>160</v>
      </c>
      <c r="C22" s="173"/>
      <c r="D22" s="174"/>
      <c r="E22" s="174"/>
      <c r="F22" s="175"/>
      <c r="G22" s="40"/>
      <c r="H22" s="40"/>
      <c r="I22" s="40"/>
      <c r="J22" s="40"/>
      <c r="K22" s="40" t="s">
        <v>68</v>
      </c>
      <c r="L22" s="40"/>
      <c r="M22" s="40"/>
    </row>
    <row r="23" spans="2:14" ht="36">
      <c r="B23" s="69" t="s">
        <v>103</v>
      </c>
      <c r="C23" s="173"/>
      <c r="D23" s="174"/>
      <c r="E23" s="174"/>
      <c r="F23" s="175"/>
      <c r="G23" s="40"/>
      <c r="H23" s="40"/>
      <c r="I23" s="40"/>
      <c r="J23" s="40"/>
      <c r="K23" s="40" t="s">
        <v>69</v>
      </c>
      <c r="L23" s="40"/>
      <c r="M23" s="40"/>
    </row>
    <row r="24" spans="2:14" ht="24.75" customHeight="1">
      <c r="B24" s="176" t="s">
        <v>80</v>
      </c>
      <c r="C24" s="178"/>
      <c r="D24" s="178"/>
      <c r="E24" s="178"/>
      <c r="F24" s="178"/>
      <c r="G24" s="40"/>
      <c r="H24" s="40"/>
      <c r="I24" s="40"/>
      <c r="J24" s="40"/>
      <c r="K24" s="40" t="s">
        <v>73</v>
      </c>
      <c r="L24" s="40"/>
      <c r="M24" s="40"/>
    </row>
    <row r="25" spans="2:14" ht="24.75" customHeight="1">
      <c r="B25" s="177"/>
      <c r="C25" s="179"/>
      <c r="D25" s="179"/>
      <c r="E25" s="179"/>
      <c r="F25" s="179"/>
      <c r="G25" s="40"/>
      <c r="H25" s="40"/>
      <c r="I25" s="40"/>
      <c r="J25" s="40"/>
      <c r="K25" s="40" t="s">
        <v>176</v>
      </c>
      <c r="L25" s="40"/>
      <c r="M25" s="40"/>
    </row>
    <row r="26" spans="2:14" ht="24.75" customHeight="1">
      <c r="B26" s="41"/>
      <c r="C26" s="40"/>
      <c r="D26" s="40"/>
      <c r="E26" s="40"/>
      <c r="F26" s="40"/>
      <c r="G26" s="40"/>
      <c r="H26" s="40"/>
      <c r="I26" s="40"/>
      <c r="J26" s="40"/>
      <c r="K26" s="40"/>
      <c r="L26" s="40"/>
      <c r="M26" s="40"/>
    </row>
    <row r="27" spans="2:14" ht="24.75" customHeight="1">
      <c r="B27" s="32" t="s">
        <v>28</v>
      </c>
      <c r="C27" s="33"/>
      <c r="D27" s="33"/>
      <c r="E27" s="33"/>
      <c r="F27" s="33"/>
      <c r="G27" s="33"/>
      <c r="H27" s="33"/>
      <c r="I27" s="85" t="str">
        <f>+IF(COUNTBLANK(C36:D45)+COUNTBLANK(C48:D48)&gt;0,"未入力あり","入力完了")</f>
        <v>未入力あり</v>
      </c>
      <c r="J27" s="40"/>
      <c r="L27" s="40"/>
      <c r="M27" s="40"/>
    </row>
    <row r="28" spans="2:14" ht="24.9" customHeight="1">
      <c r="B28" s="28" t="s">
        <v>29</v>
      </c>
      <c r="C28" s="40"/>
      <c r="D28" s="40"/>
      <c r="E28" s="40"/>
      <c r="F28" s="40"/>
      <c r="G28" s="40"/>
      <c r="H28" s="40"/>
      <c r="I28" s="40"/>
      <c r="J28" s="40"/>
      <c r="K28" s="40"/>
      <c r="L28" s="40"/>
      <c r="M28" s="40"/>
    </row>
    <row r="29" spans="2:14" ht="24.75" customHeight="1">
      <c r="B29" s="167" t="s">
        <v>30</v>
      </c>
      <c r="C29" s="167"/>
      <c r="D29" s="167"/>
      <c r="E29" s="167"/>
      <c r="F29" s="167"/>
      <c r="G29" s="167"/>
      <c r="H29" s="167"/>
      <c r="I29" s="40"/>
      <c r="J29" s="40"/>
      <c r="K29" s="40"/>
      <c r="L29" s="40"/>
      <c r="M29" s="40"/>
    </row>
    <row r="30" spans="2:14" ht="24.75" customHeight="1">
      <c r="B30" s="168" t="s">
        <v>31</v>
      </c>
      <c r="C30" s="168"/>
      <c r="D30" s="168"/>
      <c r="E30" s="168"/>
      <c r="F30" s="168"/>
      <c r="G30" s="168"/>
      <c r="H30" s="168"/>
      <c r="J30" s="40"/>
      <c r="K30" s="40" t="s">
        <v>106</v>
      </c>
      <c r="L30" s="27" t="s">
        <v>177</v>
      </c>
      <c r="M30" s="40" t="s">
        <v>169</v>
      </c>
      <c r="N30" s="86" t="str">
        <f>+IF(COUNTBLANK(D108:D108)&gt;0,"未入力あり","入力完了")</f>
        <v>未入力あり</v>
      </c>
    </row>
    <row r="31" spans="2:14" ht="24.75" customHeight="1">
      <c r="B31" s="140" t="s">
        <v>173</v>
      </c>
      <c r="C31" s="142"/>
      <c r="D31" s="142"/>
      <c r="E31" s="142"/>
      <c r="F31" s="142"/>
      <c r="G31" s="142"/>
      <c r="H31" s="142"/>
      <c r="J31" s="40"/>
      <c r="K31" s="40"/>
      <c r="M31" s="40" t="s">
        <v>170</v>
      </c>
      <c r="N31" s="86"/>
    </row>
    <row r="32" spans="2:14" ht="24.75" customHeight="1">
      <c r="B32" s="169" t="s">
        <v>104</v>
      </c>
      <c r="C32" s="169"/>
      <c r="D32" s="169"/>
      <c r="E32" s="169"/>
      <c r="F32" s="169"/>
      <c r="G32" s="169"/>
      <c r="H32" s="169"/>
      <c r="J32" s="40"/>
      <c r="M32" s="40"/>
      <c r="N32" s="86"/>
    </row>
    <row r="33" spans="1:14" ht="24.75" customHeight="1">
      <c r="B33" s="201" t="s">
        <v>108</v>
      </c>
      <c r="C33" s="203" t="s">
        <v>119</v>
      </c>
      <c r="D33" s="204" t="s">
        <v>33</v>
      </c>
      <c r="E33" s="204"/>
      <c r="F33" s="204"/>
      <c r="G33" s="204"/>
      <c r="H33" s="204"/>
      <c r="J33" s="40"/>
      <c r="M33" s="40"/>
      <c r="N33" s="86"/>
    </row>
    <row r="34" spans="1:14" ht="24.75" customHeight="1">
      <c r="B34" s="202"/>
      <c r="C34" s="203"/>
      <c r="D34" s="205" t="s">
        <v>96</v>
      </c>
      <c r="E34" s="206" t="s">
        <v>34</v>
      </c>
      <c r="F34" s="206"/>
      <c r="G34" s="206"/>
      <c r="H34" s="204"/>
      <c r="J34" s="40"/>
      <c r="M34" s="40"/>
      <c r="N34" s="86"/>
    </row>
    <row r="35" spans="1:14" ht="24.75" customHeight="1">
      <c r="B35" s="202"/>
      <c r="C35" s="203"/>
      <c r="D35" s="205"/>
      <c r="E35" s="143" t="s">
        <v>35</v>
      </c>
      <c r="F35" s="131"/>
      <c r="G35" s="143" t="s">
        <v>35</v>
      </c>
      <c r="H35" s="131"/>
      <c r="J35" s="40"/>
      <c r="K35" s="40"/>
      <c r="M35" s="40"/>
      <c r="N35" s="86"/>
    </row>
    <row r="36" spans="1:14" ht="24.75" customHeight="1">
      <c r="B36" s="42" t="s">
        <v>110</v>
      </c>
      <c r="C36" s="6"/>
      <c r="D36" s="6"/>
      <c r="E36" s="210"/>
      <c r="F36" s="210"/>
      <c r="G36" s="211"/>
      <c r="H36" s="212"/>
      <c r="J36" s="40"/>
      <c r="K36" s="40" t="s">
        <v>107</v>
      </c>
      <c r="L36" s="40" t="s">
        <v>75</v>
      </c>
      <c r="M36" s="40"/>
    </row>
    <row r="37" spans="1:14" ht="24.75" customHeight="1">
      <c r="B37" s="42" t="s">
        <v>109</v>
      </c>
      <c r="C37" s="6"/>
      <c r="D37" s="6"/>
      <c r="E37" s="210"/>
      <c r="F37" s="210"/>
      <c r="G37" s="211"/>
      <c r="H37" s="212"/>
      <c r="J37" s="40"/>
      <c r="K37" s="40"/>
      <c r="L37" s="40" t="s">
        <v>76</v>
      </c>
      <c r="M37" s="40"/>
    </row>
    <row r="38" spans="1:14" ht="24.75" customHeight="1">
      <c r="B38" s="42" t="s">
        <v>111</v>
      </c>
      <c r="C38" s="12">
        <f>C36-C37</f>
        <v>0</v>
      </c>
      <c r="D38" s="12">
        <f>D36-D37</f>
        <v>0</v>
      </c>
      <c r="E38" s="183">
        <f>E36-E37</f>
        <v>0</v>
      </c>
      <c r="F38" s="183"/>
      <c r="G38" s="184">
        <f>G36-G37</f>
        <v>0</v>
      </c>
      <c r="H38" s="185"/>
      <c r="J38" s="40"/>
      <c r="K38" s="40"/>
      <c r="L38" s="40"/>
      <c r="M38" s="40"/>
    </row>
    <row r="39" spans="1:14" ht="24.75" customHeight="1">
      <c r="B39" s="42" t="s">
        <v>112</v>
      </c>
      <c r="C39" s="6"/>
      <c r="D39" s="6"/>
      <c r="E39" s="210"/>
      <c r="F39" s="210"/>
      <c r="G39" s="211"/>
      <c r="H39" s="212"/>
      <c r="J39" s="40"/>
      <c r="K39" s="40" t="s">
        <v>154</v>
      </c>
      <c r="L39" s="40" t="s">
        <v>81</v>
      </c>
      <c r="M39" s="40"/>
    </row>
    <row r="40" spans="1:14" ht="24.75" customHeight="1">
      <c r="B40" s="42" t="s">
        <v>113</v>
      </c>
      <c r="C40" s="12">
        <f>C38-C39</f>
        <v>0</v>
      </c>
      <c r="D40" s="12">
        <f>D38-D39</f>
        <v>0</v>
      </c>
      <c r="E40" s="183">
        <f>E38-E39</f>
        <v>0</v>
      </c>
      <c r="F40" s="183"/>
      <c r="G40" s="184">
        <f>G38-G39</f>
        <v>0</v>
      </c>
      <c r="H40" s="185"/>
      <c r="J40" s="40"/>
      <c r="K40" s="40" t="s">
        <v>155</v>
      </c>
      <c r="L40" s="40" t="s">
        <v>82</v>
      </c>
      <c r="M40" s="40"/>
    </row>
    <row r="41" spans="1:14" ht="24.9" customHeight="1">
      <c r="B41" s="87" t="s">
        <v>114</v>
      </c>
      <c r="C41" s="6"/>
      <c r="D41" s="6"/>
      <c r="E41" s="210"/>
      <c r="F41" s="210"/>
      <c r="G41" s="211"/>
      <c r="H41" s="212"/>
      <c r="J41" s="40"/>
      <c r="K41" s="40" t="s">
        <v>156</v>
      </c>
      <c r="L41" s="40" t="s">
        <v>83</v>
      </c>
      <c r="M41" s="40"/>
    </row>
    <row r="42" spans="1:14" ht="24.9" customHeight="1">
      <c r="B42" s="87" t="s">
        <v>115</v>
      </c>
      <c r="C42" s="6"/>
      <c r="D42" s="6"/>
      <c r="E42" s="210"/>
      <c r="F42" s="210"/>
      <c r="G42" s="211"/>
      <c r="H42" s="212"/>
      <c r="J42" s="40"/>
      <c r="K42" s="40" t="s">
        <v>157</v>
      </c>
      <c r="L42" s="40" t="s">
        <v>84</v>
      </c>
      <c r="M42" s="40"/>
    </row>
    <row r="43" spans="1:14" ht="24.9" customHeight="1">
      <c r="B43" s="88" t="s">
        <v>116</v>
      </c>
      <c r="C43" s="12">
        <f>C40+C41-C42</f>
        <v>0</v>
      </c>
      <c r="D43" s="12">
        <f>D40+D41-D42</f>
        <v>0</v>
      </c>
      <c r="E43" s="183">
        <f>E40+E41-E42</f>
        <v>0</v>
      </c>
      <c r="F43" s="183"/>
      <c r="G43" s="184">
        <f>G40+G41-G42</f>
        <v>0</v>
      </c>
      <c r="H43" s="185"/>
      <c r="K43" s="40" t="s">
        <v>158</v>
      </c>
      <c r="L43" s="40" t="s">
        <v>85</v>
      </c>
    </row>
    <row r="44" spans="1:14" ht="24.9" customHeight="1">
      <c r="B44" s="87" t="s">
        <v>117</v>
      </c>
      <c r="C44" s="7"/>
      <c r="D44" s="7"/>
      <c r="E44" s="211"/>
      <c r="F44" s="211"/>
      <c r="G44" s="211"/>
      <c r="H44" s="212"/>
      <c r="K44" s="40" t="s">
        <v>159</v>
      </c>
      <c r="L44" s="40" t="s">
        <v>93</v>
      </c>
    </row>
    <row r="45" spans="1:14" s="86" customFormat="1" ht="24.9" customHeight="1">
      <c r="A45" s="27"/>
      <c r="B45" s="87" t="s">
        <v>118</v>
      </c>
      <c r="C45" s="12">
        <f>C43-C44</f>
        <v>0</v>
      </c>
      <c r="D45" s="12">
        <f>D43-D44</f>
        <v>0</v>
      </c>
      <c r="E45" s="184">
        <f>E43-E44</f>
        <v>0</v>
      </c>
      <c r="F45" s="184"/>
      <c r="G45" s="184">
        <f>G43-G44</f>
        <v>0</v>
      </c>
      <c r="H45" s="185"/>
      <c r="I45" s="27"/>
      <c r="L45" s="40"/>
    </row>
    <row r="46" spans="1:14" ht="24.9" customHeight="1">
      <c r="A46" s="86"/>
      <c r="B46" s="26"/>
      <c r="C46" s="89"/>
      <c r="D46" s="89"/>
      <c r="E46" s="90"/>
      <c r="F46" s="91"/>
      <c r="G46" s="90"/>
      <c r="H46" s="92"/>
      <c r="I46" s="86"/>
    </row>
    <row r="47" spans="1:14" ht="24.9" customHeight="1">
      <c r="B47" s="43"/>
      <c r="C47" s="44" t="s">
        <v>36</v>
      </c>
      <c r="D47" s="44" t="s">
        <v>97</v>
      </c>
      <c r="E47" s="190" t="s">
        <v>37</v>
      </c>
      <c r="F47" s="190"/>
      <c r="G47" s="190"/>
      <c r="H47" s="191"/>
      <c r="K47" s="27" t="s">
        <v>77</v>
      </c>
      <c r="L47" s="27" t="s">
        <v>78</v>
      </c>
    </row>
    <row r="48" spans="1:14" ht="24.9" customHeight="1">
      <c r="B48" s="45" t="s">
        <v>38</v>
      </c>
      <c r="C48" s="24"/>
      <c r="D48" s="24"/>
      <c r="E48" s="196">
        <f>C48-D48</f>
        <v>0</v>
      </c>
      <c r="F48" s="196"/>
      <c r="G48" s="196"/>
      <c r="H48" s="197"/>
      <c r="L48" s="27" t="s">
        <v>79</v>
      </c>
    </row>
    <row r="49" spans="2:12" ht="24.9" customHeight="1">
      <c r="K49" s="27" t="s">
        <v>161</v>
      </c>
      <c r="L49" s="94" t="s">
        <v>162</v>
      </c>
    </row>
    <row r="50" spans="2:12" ht="24.9" customHeight="1">
      <c r="B50" s="93" t="s">
        <v>39</v>
      </c>
      <c r="C50" s="46"/>
      <c r="D50" s="46"/>
      <c r="E50" s="46"/>
      <c r="F50" s="46"/>
      <c r="G50" s="46"/>
      <c r="H50" s="46"/>
      <c r="I50" s="84" t="str">
        <f>+IF(COUNTBLANK(C53:D55)+COUNTBLANK(C60:D63)+COUNTBLANK(C68:D73)+COUNTBLANK(C78:C89)+COUNTBLANK(C96:C99)+COUNTBLANK(D97)+COUNTBLANK(D89)&gt;0,"未入力あり","入力完了")</f>
        <v>未入力あり</v>
      </c>
      <c r="L50" s="27" t="s">
        <v>163</v>
      </c>
    </row>
    <row r="51" spans="2:12" ht="24.9" customHeight="1">
      <c r="B51" s="95" t="s">
        <v>128</v>
      </c>
      <c r="C51" s="96" t="s">
        <v>125</v>
      </c>
      <c r="D51" s="47"/>
    </row>
    <row r="52" spans="2:12" ht="24.9" customHeight="1">
      <c r="B52" s="48" t="s">
        <v>32</v>
      </c>
      <c r="C52" s="49" t="s">
        <v>126</v>
      </c>
      <c r="D52" s="49" t="s">
        <v>95</v>
      </c>
      <c r="E52" s="30"/>
      <c r="F52" s="30"/>
    </row>
    <row r="53" spans="2:12" ht="24.9" customHeight="1">
      <c r="B53" s="97" t="s">
        <v>185</v>
      </c>
      <c r="C53" s="8"/>
      <c r="D53" s="8"/>
    </row>
    <row r="54" spans="2:12" ht="24.9" customHeight="1">
      <c r="B54" s="97" t="s">
        <v>120</v>
      </c>
      <c r="C54" s="8"/>
      <c r="D54" s="8"/>
    </row>
    <row r="55" spans="2:12" ht="24.9" customHeight="1" thickBot="1">
      <c r="B55" s="99" t="s">
        <v>121</v>
      </c>
      <c r="C55" s="10"/>
      <c r="D55" s="10"/>
    </row>
    <row r="56" spans="2:12" ht="24.9" customHeight="1" thickTop="1">
      <c r="B56" s="100" t="s">
        <v>127</v>
      </c>
      <c r="C56" s="101">
        <f>SUM(C53:C55)</f>
        <v>0</v>
      </c>
      <c r="D56" s="101">
        <f>SUM(D53:D55)</f>
        <v>0</v>
      </c>
    </row>
    <row r="58" spans="2:12" ht="24.9" customHeight="1">
      <c r="B58" s="95" t="s">
        <v>129</v>
      </c>
      <c r="C58" s="96" t="s">
        <v>125</v>
      </c>
      <c r="D58" s="53"/>
    </row>
    <row r="59" spans="2:12" ht="24.9" customHeight="1">
      <c r="B59" s="48" t="s">
        <v>32</v>
      </c>
      <c r="C59" s="49" t="s">
        <v>126</v>
      </c>
      <c r="D59" s="49" t="s">
        <v>95</v>
      </c>
      <c r="E59" s="30"/>
      <c r="F59" s="30"/>
    </row>
    <row r="60" spans="2:12" ht="24.9" customHeight="1">
      <c r="B60" s="50" t="s">
        <v>122</v>
      </c>
      <c r="C60" s="8"/>
      <c r="D60" s="8"/>
    </row>
    <row r="61" spans="2:12" ht="24.9" customHeight="1">
      <c r="B61" s="102" t="s">
        <v>186</v>
      </c>
      <c r="C61" s="13">
        <f>C53</f>
        <v>0</v>
      </c>
      <c r="D61" s="13">
        <f>D53</f>
        <v>0</v>
      </c>
    </row>
    <row r="62" spans="2:12" ht="24.9" customHeight="1">
      <c r="B62" s="102" t="s">
        <v>123</v>
      </c>
      <c r="C62" s="13">
        <f>C54</f>
        <v>0</v>
      </c>
      <c r="D62" s="13">
        <f>D54</f>
        <v>0</v>
      </c>
    </row>
    <row r="63" spans="2:12" ht="24.9" customHeight="1" thickBot="1">
      <c r="B63" s="103" t="s">
        <v>124</v>
      </c>
      <c r="C63" s="9"/>
      <c r="D63" s="9"/>
    </row>
    <row r="64" spans="2:12" ht="24.9" customHeight="1" thickTop="1">
      <c r="B64" s="54" t="s">
        <v>41</v>
      </c>
      <c r="C64" s="14">
        <f>SUM(C60:C63)</f>
        <v>0</v>
      </c>
      <c r="D64" s="14">
        <f>SUM(D60:D63)</f>
        <v>0</v>
      </c>
    </row>
    <row r="65" spans="2:6" ht="24.9" customHeight="1">
      <c r="B65" s="55"/>
    </row>
    <row r="66" spans="2:6" ht="24.9" customHeight="1">
      <c r="B66" s="52" t="s">
        <v>130</v>
      </c>
      <c r="C66" s="47"/>
      <c r="D66" s="47"/>
    </row>
    <row r="67" spans="2:6" ht="24.9" customHeight="1">
      <c r="B67" s="56" t="s">
        <v>32</v>
      </c>
      <c r="C67" s="49" t="s">
        <v>36</v>
      </c>
      <c r="D67" s="49" t="s">
        <v>95</v>
      </c>
      <c r="E67" s="30"/>
      <c r="F67" s="30"/>
    </row>
    <row r="68" spans="2:6" ht="24.9" customHeight="1">
      <c r="B68" s="50" t="s">
        <v>42</v>
      </c>
      <c r="C68" s="8"/>
      <c r="D68" s="8"/>
    </row>
    <row r="69" spans="2:6" ht="24.9" customHeight="1">
      <c r="B69" s="50" t="s">
        <v>43</v>
      </c>
      <c r="C69" s="8"/>
      <c r="D69" s="8"/>
    </row>
    <row r="70" spans="2:6" ht="24.9" customHeight="1">
      <c r="B70" s="50" t="s">
        <v>44</v>
      </c>
      <c r="C70" s="8"/>
      <c r="D70" s="8"/>
    </row>
    <row r="71" spans="2:6" ht="24.9" customHeight="1" thickBot="1">
      <c r="B71" s="51" t="s">
        <v>40</v>
      </c>
      <c r="C71" s="10"/>
      <c r="D71" s="10"/>
    </row>
    <row r="72" spans="2:6" ht="24.9" customHeight="1" thickTop="1" thickBot="1">
      <c r="B72" s="57" t="s">
        <v>45</v>
      </c>
      <c r="C72" s="15">
        <f>SUM(C68:C71)</f>
        <v>0</v>
      </c>
      <c r="D72" s="15">
        <f>SUM(D68:D71)</f>
        <v>0</v>
      </c>
    </row>
    <row r="73" spans="2:6" ht="24.9" customHeight="1" thickTop="1" thickBot="1">
      <c r="B73" s="58" t="s">
        <v>46</v>
      </c>
      <c r="C73" s="11"/>
      <c r="D73" s="11"/>
    </row>
    <row r="74" spans="2:6" ht="24.9" customHeight="1" thickTop="1">
      <c r="B74" s="54" t="s">
        <v>41</v>
      </c>
      <c r="C74" s="14">
        <f>C68+C69+C70+C71+C73</f>
        <v>0</v>
      </c>
      <c r="D74" s="14">
        <f>D68+D69+D70+D71+D73</f>
        <v>0</v>
      </c>
    </row>
    <row r="75" spans="2:6" ht="24.9" customHeight="1">
      <c r="B75" s="55"/>
      <c r="C75" s="59"/>
      <c r="D75" s="59"/>
    </row>
    <row r="76" spans="2:6" ht="24.9" customHeight="1">
      <c r="B76" s="52" t="s">
        <v>131</v>
      </c>
    </row>
    <row r="77" spans="2:6" ht="24.9" customHeight="1">
      <c r="B77" s="56" t="s">
        <v>32</v>
      </c>
      <c r="C77" s="127" t="s">
        <v>166</v>
      </c>
      <c r="D77" s="49" t="s">
        <v>47</v>
      </c>
      <c r="E77" s="60"/>
    </row>
    <row r="78" spans="2:6" ht="24.9" customHeight="1">
      <c r="B78" s="50" t="s">
        <v>148</v>
      </c>
      <c r="C78" s="13">
        <f>+'【個人】3回目＞計算用シート'!D78</f>
        <v>0</v>
      </c>
      <c r="D78" s="13">
        <f>D36</f>
        <v>0</v>
      </c>
    </row>
    <row r="79" spans="2:6" ht="24.9" customHeight="1">
      <c r="B79" s="50" t="s">
        <v>187</v>
      </c>
      <c r="C79" s="13">
        <f>+'【個人】3回目＞計算用シート'!D79</f>
        <v>0</v>
      </c>
      <c r="D79" s="13">
        <f>D37</f>
        <v>0</v>
      </c>
    </row>
    <row r="80" spans="2:6" ht="24.9" customHeight="1">
      <c r="B80" s="50" t="s">
        <v>132</v>
      </c>
      <c r="C80" s="13">
        <f>+'【個人】3回目＞計算用シート'!D80</f>
        <v>0</v>
      </c>
      <c r="D80" s="13">
        <f>D38</f>
        <v>0</v>
      </c>
    </row>
    <row r="81" spans="2:8" ht="24.9" customHeight="1">
      <c r="B81" s="50" t="s">
        <v>164</v>
      </c>
      <c r="C81" s="13">
        <f>+'【個人】3回目＞計算用シート'!D81</f>
        <v>0</v>
      </c>
      <c r="D81" s="13">
        <f>D100</f>
        <v>0</v>
      </c>
      <c r="E81" s="104"/>
    </row>
    <row r="82" spans="2:8" ht="24.9" customHeight="1">
      <c r="B82" s="50" t="s">
        <v>141</v>
      </c>
      <c r="C82" s="13">
        <f>+'【個人】3回目＞計算用シート'!D82</f>
        <v>0</v>
      </c>
      <c r="D82" s="13">
        <f>D38-D39</f>
        <v>0</v>
      </c>
    </row>
    <row r="83" spans="2:8" ht="24.9" customHeight="1">
      <c r="B83" s="50" t="s">
        <v>143</v>
      </c>
      <c r="C83" s="13">
        <f>+'【個人】3回目＞計算用シート'!D83</f>
        <v>0</v>
      </c>
      <c r="D83" s="13">
        <f>D56</f>
        <v>0</v>
      </c>
    </row>
    <row r="84" spans="2:8" ht="24.9" customHeight="1">
      <c r="B84" s="50" t="s">
        <v>144</v>
      </c>
      <c r="C84" s="13">
        <f>+'【個人】3回目＞計算用シート'!D84</f>
        <v>0</v>
      </c>
      <c r="D84" s="13">
        <f>D64</f>
        <v>0</v>
      </c>
    </row>
    <row r="85" spans="2:8" ht="24.9" customHeight="1">
      <c r="B85" s="50" t="s">
        <v>145</v>
      </c>
      <c r="C85" s="132">
        <f>+'【個人】3回目＞計算用シート'!D85</f>
        <v>0</v>
      </c>
      <c r="D85" s="13">
        <f>D74</f>
        <v>0</v>
      </c>
    </row>
    <row r="86" spans="2:8" ht="24.9" customHeight="1">
      <c r="B86" s="50" t="s">
        <v>48</v>
      </c>
      <c r="C86" s="13">
        <f>+'【個人】3回目＞計算用シート'!D86</f>
        <v>0</v>
      </c>
      <c r="D86" s="13">
        <f>D72</f>
        <v>0</v>
      </c>
      <c r="E86" s="30"/>
    </row>
    <row r="87" spans="2:8" ht="24.9" customHeight="1">
      <c r="B87" s="50" t="s">
        <v>49</v>
      </c>
      <c r="C87" s="13">
        <f>+'【個人】3回目＞計算用シート'!D87</f>
        <v>0</v>
      </c>
      <c r="D87" s="13">
        <f>D73</f>
        <v>0</v>
      </c>
      <c r="F87" s="112"/>
      <c r="G87" s="113"/>
      <c r="H87" s="113"/>
    </row>
    <row r="88" spans="2:8" ht="24.9" customHeight="1">
      <c r="B88" s="71" t="s">
        <v>147</v>
      </c>
      <c r="C88" s="13">
        <f>+'【個人】3回目＞計算用シート'!D88</f>
        <v>0</v>
      </c>
      <c r="D88" s="13">
        <f>D82+D84+D85</f>
        <v>0</v>
      </c>
      <c r="F88" s="114"/>
      <c r="G88" s="115"/>
      <c r="H88" s="91"/>
    </row>
    <row r="89" spans="2:8" ht="24.9" customHeight="1">
      <c r="B89" s="50" t="s">
        <v>184</v>
      </c>
      <c r="C89" s="138">
        <f>+'【個人】3回目＞計算用シート'!D89</f>
        <v>0</v>
      </c>
      <c r="D89" s="136"/>
    </row>
    <row r="90" spans="2:8" ht="18">
      <c r="B90" s="50" t="s">
        <v>146</v>
      </c>
      <c r="C90" s="13">
        <f>+'【個人】3回目＞計算用シート'!D90</f>
        <v>0</v>
      </c>
      <c r="D90" s="13">
        <f>IFERROR(D88/D89,)</f>
        <v>0</v>
      </c>
    </row>
    <row r="91" spans="2:8" ht="18">
      <c r="B91" s="120" t="str">
        <f>+IF(OR(SUM(D77:D84)=0),"※今回報告において、「①売上高」∼「⑧減価償却額」の全ての項目が0になることは基本的にはございません。各項目が正しく入力されているか、ご確認をお願いします。","")</f>
        <v>※今回報告において、「①売上高」∼「⑧減価償却額」の全ての項目が0になることは基本的にはございません。各項目が正しく入力されているか、ご確認をお願いします。</v>
      </c>
      <c r="C91" s="121"/>
      <c r="D91" s="121"/>
    </row>
    <row r="92" spans="2:8" ht="18">
      <c r="B92" s="122" t="str">
        <f>IF(OR(C88&lt;0.1,D88&lt;0.1),"※「⑩従業員数」が0になることは基本的にはございません。各項目が0.1以上の数字で正しく入力されているか、ご確認をお願いします。","")</f>
        <v>※「⑩従業員数」が0になることは基本的にはございません。各項目が0.1以上の数字で正しく入力されているか、ご確認をお願いします。</v>
      </c>
      <c r="C92" s="123"/>
      <c r="D92" s="123"/>
    </row>
    <row r="93" spans="2:8" ht="18">
      <c r="B93" s="122"/>
      <c r="C93" s="124"/>
      <c r="D93" s="124"/>
    </row>
    <row r="94" spans="2:8" ht="24.9" customHeight="1">
      <c r="B94" s="30" t="s">
        <v>133</v>
      </c>
    </row>
    <row r="95" spans="2:8" ht="24.9" customHeight="1">
      <c r="B95" s="105" t="s">
        <v>134</v>
      </c>
      <c r="C95" s="127" t="s">
        <v>166</v>
      </c>
      <c r="D95" s="49" t="s">
        <v>135</v>
      </c>
    </row>
    <row r="96" spans="2:8" ht="24.9" customHeight="1">
      <c r="B96" s="106" t="s">
        <v>136</v>
      </c>
      <c r="C96" s="133">
        <f>+'【個人】3回目＞計算用シート'!D96</f>
        <v>0</v>
      </c>
      <c r="D96" s="107">
        <f>D39</f>
        <v>0</v>
      </c>
    </row>
    <row r="97" spans="2:17" ht="24.9" customHeight="1">
      <c r="B97" s="106" t="s">
        <v>137</v>
      </c>
      <c r="C97" s="133">
        <f>+'【個人】3回目＞計算用シート'!D97</f>
        <v>0</v>
      </c>
      <c r="D97" s="20"/>
    </row>
    <row r="98" spans="2:17" ht="24.9" customHeight="1">
      <c r="B98" s="106" t="s">
        <v>138</v>
      </c>
      <c r="C98" s="133">
        <f>+'【個人】3回目＞計算用シート'!D98</f>
        <v>0</v>
      </c>
      <c r="D98" s="107">
        <f>D41</f>
        <v>0</v>
      </c>
    </row>
    <row r="99" spans="2:17" ht="24.9" customHeight="1" thickBot="1">
      <c r="B99" s="108" t="s">
        <v>139</v>
      </c>
      <c r="C99" s="134">
        <f>+'【個人】3回目＞計算用シート'!D99</f>
        <v>0</v>
      </c>
      <c r="D99" s="107">
        <f>D42</f>
        <v>0</v>
      </c>
    </row>
    <row r="100" spans="2:17" ht="24.9" customHeight="1" thickTop="1">
      <c r="B100" s="109" t="s">
        <v>140</v>
      </c>
      <c r="C100" s="110">
        <f>+'【個人】3回目＞計算用シート'!D100</f>
        <v>0</v>
      </c>
      <c r="D100" s="111">
        <f>D96-D97-D98+D99</f>
        <v>0</v>
      </c>
    </row>
    <row r="101" spans="2:17" ht="24.9" customHeight="1">
      <c r="B101" s="72"/>
      <c r="C101" s="59"/>
      <c r="D101" s="73"/>
      <c r="O101" s="86"/>
      <c r="P101" s="86"/>
      <c r="Q101" s="86"/>
    </row>
    <row r="102" spans="2:17" ht="24.9" customHeight="1">
      <c r="B102" s="32" t="s">
        <v>165</v>
      </c>
      <c r="C102" s="46"/>
      <c r="D102" s="46"/>
      <c r="E102" s="46"/>
      <c r="F102" s="46"/>
      <c r="G102" s="46"/>
      <c r="H102" s="46"/>
      <c r="I102" s="84" t="str">
        <f>IF(COUNTBLANK(D107:D108)&gt;0,"未入力あり","入力完了")</f>
        <v>未入力あり</v>
      </c>
      <c r="P102" s="86"/>
      <c r="Q102" s="86"/>
    </row>
    <row r="103" spans="2:17" ht="24.9" customHeight="1">
      <c r="B103" s="154" t="s">
        <v>196</v>
      </c>
      <c r="P103" s="86"/>
      <c r="Q103" s="86"/>
    </row>
    <row r="104" spans="2:17" ht="24.9" customHeight="1">
      <c r="B104" s="31" t="s">
        <v>198</v>
      </c>
      <c r="P104" s="86"/>
      <c r="Q104" s="86"/>
    </row>
    <row r="105" spans="2:17" ht="24.9" customHeight="1">
      <c r="B105" s="146" t="s">
        <v>178</v>
      </c>
    </row>
    <row r="106" spans="2:17" ht="24.9" customHeight="1">
      <c r="B106" s="56" t="s">
        <v>197</v>
      </c>
      <c r="C106" s="119" t="s">
        <v>167</v>
      </c>
      <c r="D106" s="148" t="s">
        <v>183</v>
      </c>
      <c r="E106" s="213"/>
      <c r="F106" s="214"/>
    </row>
    <row r="107" spans="2:17" ht="24.9" customHeight="1">
      <c r="B107" s="237" t="s">
        <v>225</v>
      </c>
      <c r="C107" s="238" t="str">
        <f>IF('【個人】3回目＞計算用シート'!D107="","- ",'【個人】3回目＞計算用シート'!D107)</f>
        <v xml:space="preserve">- </v>
      </c>
      <c r="D107" s="234"/>
      <c r="E107" s="215"/>
      <c r="F107" s="216"/>
    </row>
    <row r="108" spans="2:17" ht="24.9" customHeight="1">
      <c r="B108" s="129" t="s">
        <v>227</v>
      </c>
      <c r="C108" s="133">
        <f>+'【個人】3回目＞計算用シート'!D108</f>
        <v>0</v>
      </c>
      <c r="D108" s="17"/>
      <c r="E108" s="215"/>
      <c r="F108" s="216"/>
    </row>
    <row r="109" spans="2:17" ht="24.9" customHeight="1">
      <c r="B109" s="65"/>
      <c r="C109" s="65"/>
      <c r="D109" s="63"/>
      <c r="E109" s="157"/>
      <c r="F109" s="157"/>
      <c r="G109" s="67"/>
      <c r="H109" s="36"/>
    </row>
    <row r="110" spans="2:17" ht="24.9" customHeight="1">
      <c r="B110" s="128" t="s">
        <v>50</v>
      </c>
      <c r="E110" s="128"/>
      <c r="F110" s="128"/>
    </row>
  </sheetData>
  <sheetProtection algorithmName="SHA-512" hashValue="R8KbgFJDuvo+6nFBRaRzN8H2Z0Dk+QF99LZx2k8rE39m4dv2BzC6C2/T7Xih+aLMvfHKUcsceiqinwuw4aOp8w==" saltValue="B322QC81YcUIm2CZnUgkGw==" spinCount="100000" sheet="1" objects="1" scenarios="1"/>
  <mergeCells count="41">
    <mergeCell ref="B24:B25"/>
    <mergeCell ref="C24:F25"/>
    <mergeCell ref="C13:D13"/>
    <mergeCell ref="C14:D14"/>
    <mergeCell ref="C21:F21"/>
    <mergeCell ref="C22:F22"/>
    <mergeCell ref="C23:F23"/>
    <mergeCell ref="B29:H29"/>
    <mergeCell ref="B30:H30"/>
    <mergeCell ref="B32:H32"/>
    <mergeCell ref="B33:B35"/>
    <mergeCell ref="C33:C35"/>
    <mergeCell ref="D33:H33"/>
    <mergeCell ref="D34:D35"/>
    <mergeCell ref="E34:H34"/>
    <mergeCell ref="E36:F36"/>
    <mergeCell ref="G36:H36"/>
    <mergeCell ref="E37:F37"/>
    <mergeCell ref="G37:H37"/>
    <mergeCell ref="E38:F38"/>
    <mergeCell ref="G38:H38"/>
    <mergeCell ref="E39:F39"/>
    <mergeCell ref="G39:H39"/>
    <mergeCell ref="E40:F40"/>
    <mergeCell ref="G40:H40"/>
    <mergeCell ref="E41:F41"/>
    <mergeCell ref="G41:H41"/>
    <mergeCell ref="E42:F42"/>
    <mergeCell ref="G42:H42"/>
    <mergeCell ref="E43:F43"/>
    <mergeCell ref="G43:H43"/>
    <mergeCell ref="E44:F44"/>
    <mergeCell ref="G44:H44"/>
    <mergeCell ref="E108:F108"/>
    <mergeCell ref="E109:F109"/>
    <mergeCell ref="E45:F45"/>
    <mergeCell ref="G45:H45"/>
    <mergeCell ref="E47:H47"/>
    <mergeCell ref="E48:H48"/>
    <mergeCell ref="E106:F106"/>
    <mergeCell ref="E107:F107"/>
  </mergeCells>
  <phoneticPr fontId="2"/>
  <conditionalFormatting sqref="B31">
    <cfRule type="expression" dxfId="69" priority="19">
      <formula>$C$23="回答不可"</formula>
    </cfRule>
  </conditionalFormatting>
  <conditionalFormatting sqref="B28:H30 C31:H31 B32:H48">
    <cfRule type="expression" dxfId="68" priority="26">
      <formula>$C$23=$L$48</formula>
    </cfRule>
  </conditionalFormatting>
  <conditionalFormatting sqref="B28:H48">
    <cfRule type="expression" dxfId="67" priority="20">
      <formula>AND($C$20=$L$37,OR($C$21=$L$39,$C$21=$L$40,$C$21=$L$41))</formula>
    </cfRule>
  </conditionalFormatting>
  <conditionalFormatting sqref="B51:H100">
    <cfRule type="expression" dxfId="66" priority="8">
      <formula>$C$23=$L$48</formula>
    </cfRule>
    <cfRule type="expression" dxfId="65" priority="9">
      <formula>AND($C$20=$L$37,OR($C$21=$L$39,$C$21=$L$40,$C$21=$L$41))</formula>
    </cfRule>
  </conditionalFormatting>
  <conditionalFormatting sqref="B105:H106 B108:H108 C107 E107:H107">
    <cfRule type="expression" dxfId="64" priority="10">
      <formula>$C$13=$K$23</formula>
    </cfRule>
    <cfRule type="expression" dxfId="63" priority="11">
      <formula>$C$13=$K$24</formula>
    </cfRule>
  </conditionalFormatting>
  <conditionalFormatting sqref="B105:H106 B108:H109 C107 E107:H107">
    <cfRule type="expression" dxfId="62" priority="12">
      <formula>$C$19=$M$31</formula>
    </cfRule>
  </conditionalFormatting>
  <conditionalFormatting sqref="B109:H109">
    <cfRule type="expression" dxfId="61" priority="29">
      <formula>$C$13=$K$22</formula>
    </cfRule>
  </conditionalFormatting>
  <conditionalFormatting sqref="C21:F25 C36:D37 C39:D39 C41:D42 C44:D44 C48:D48 C108:D108 C53:D55 C60:D60 C63:D63 C68:D71 C73:D73 C78:C79 C83:C87 C89:D89 C96:C99 D97 C17:C18 C20">
    <cfRule type="containsBlanks" dxfId="60" priority="33">
      <formula>LEN(TRIM(C17))=0</formula>
    </cfRule>
  </conditionalFormatting>
  <conditionalFormatting sqref="C22:F22">
    <cfRule type="expression" dxfId="59" priority="28">
      <formula>OR($C$21=_1,$C$21=_2,$C$21=_4,$C$21=_5)</formula>
    </cfRule>
  </conditionalFormatting>
  <conditionalFormatting sqref="C23:F25">
    <cfRule type="expression" dxfId="58" priority="23">
      <formula>$C$20=$L$37</formula>
    </cfRule>
    <cfRule type="expression" dxfId="57" priority="27">
      <formula>OR($C$21=_1,$C$21=_2,$C$21=_3)</formula>
    </cfRule>
  </conditionalFormatting>
  <conditionalFormatting sqref="C24:F25">
    <cfRule type="expression" dxfId="56" priority="25">
      <formula>$C$23="回答可能"</formula>
    </cfRule>
  </conditionalFormatting>
  <conditionalFormatting sqref="D106">
    <cfRule type="expression" dxfId="55" priority="13">
      <formula>+AND(OR($C$13=$K$23,$C$13=$K$24),$C$19=$L$33)</formula>
    </cfRule>
    <cfRule type="expression" dxfId="54" priority="14">
      <formula>AND(OR($C$13=$K$23,$C$13=$K$24),$C$19=$L$34)</formula>
    </cfRule>
    <cfRule type="expression" dxfId="53" priority="15">
      <formula>AND($C$13=$K$22,$C$19=$L$34)</formula>
    </cfRule>
  </conditionalFormatting>
  <conditionalFormatting sqref="G1:I1">
    <cfRule type="expression" dxfId="52" priority="22">
      <formula>LEN($G$1)&gt;1</formula>
    </cfRule>
  </conditionalFormatting>
  <conditionalFormatting sqref="I2:I5">
    <cfRule type="expression" dxfId="51" priority="21">
      <formula>$I2="未入力あり"</formula>
    </cfRule>
  </conditionalFormatting>
  <conditionalFormatting sqref="B107">
    <cfRule type="expression" dxfId="14" priority="5">
      <formula>$C$13=$K$23</formula>
    </cfRule>
    <cfRule type="expression" dxfId="13" priority="6">
      <formula>$C$13=$K$24</formula>
    </cfRule>
    <cfRule type="expression" dxfId="12" priority="7">
      <formula>$C$19=$M$31</formula>
    </cfRule>
  </conditionalFormatting>
  <conditionalFormatting sqref="D107">
    <cfRule type="expression" dxfId="3" priority="1">
      <formula>$C$13=$K$23</formula>
    </cfRule>
    <cfRule type="expression" dxfId="2" priority="2">
      <formula>$C$13=$K$24</formula>
    </cfRule>
    <cfRule type="expression" dxfId="1" priority="3">
      <formula>$C$19=$M$31</formula>
    </cfRule>
  </conditionalFormatting>
  <conditionalFormatting sqref="D107">
    <cfRule type="containsBlanks" dxfId="0" priority="4">
      <formula>LEN(TRIM(D107))=0</formula>
    </cfRule>
  </conditionalFormatting>
  <dataValidations count="9">
    <dataValidation type="list" allowBlank="1" showInputMessage="1" showErrorMessage="1" sqref="C23:F23" xr:uid="{9F09E1D0-C8FE-4AA4-A2A5-5D51F55CBE59}">
      <formula1>IF(OR($C$20=$L$37,$C$21=_1,$C$21=_2,$C$21=_3),"",$L$47:$L$48)</formula1>
    </dataValidation>
    <dataValidation type="decimal" errorStyle="warning" allowBlank="1" showInputMessage="1" showErrorMessage="1" error="0.1名以上で入力してください。また、0名になることは基本的にはございません。_x000a_正しく入力されているか、ご確認をお願いします。" sqref="D89" xr:uid="{4673C35E-DE73-46D2-B45F-A80A34618F1D}">
      <formula1>0.1</formula1>
      <formula2>1E+99</formula2>
    </dataValidation>
    <dataValidation type="decimal" allowBlank="1" showInputMessage="1" showErrorMessage="1" error="半角数字で入力してください。" sqref="C36:H37 C39:H39 C41:H42 C44:H44 F35 H35 C48:D48 C53:D55 C60:D60 C63:D63 C68:D71 C73:D73 C78:C79 C83:C87 C96:C99 D97 C89 C108:F108" xr:uid="{4FBDCA19-E2CB-4F99-9543-D4BE31DE92CF}">
      <formula1>-1E+99</formula1>
      <formula2>1E+99</formula2>
    </dataValidation>
    <dataValidation imeMode="disabled" allowBlank="1" showInputMessage="1" showErrorMessage="1" sqref="C15" xr:uid="{499CE20E-D983-478E-93B8-FCCE5EC2D26C}"/>
    <dataValidation type="list" allowBlank="1" showInputMessage="1" showErrorMessage="1" sqref="C21" xr:uid="{6ECEA484-852C-445B-BE09-62E3348B46F2}">
      <formula1>$L$39:$L$44</formula1>
    </dataValidation>
    <dataValidation type="list" allowBlank="1" showInputMessage="1" showErrorMessage="1" sqref="C20" xr:uid="{4223B1DB-DED0-4425-8680-909FB610C49E}">
      <formula1>$L$36:$L$37</formula1>
    </dataValidation>
    <dataValidation allowBlank="1" showInputMessage="1" showErrorMessage="1" prompt="交付決定通知書の記載を参考に記入してください。_x000a_事前着手の届出により、補助事業期間前から事業を開始している場合は、当該開始日を記入してください。" sqref="C16:D16" xr:uid="{36403F67-7EBE-43A8-A1D4-686451CA510E}"/>
    <dataValidation type="date" allowBlank="1" showInputMessage="1" showErrorMessage="1" prompt="交付決定通知書の記載を参考に記入してください。_x000a_事前着手の届出により、補助事業期間前から事業を開始している場合は、当該開始日を記入してください。" sqref="C17:C18" xr:uid="{5D1A7BD1-6C9F-4992-A101-0EF9C45C5AD2}">
      <formula1>45292</formula1>
      <formula2>72686</formula2>
    </dataValidation>
    <dataValidation type="date" allowBlank="1" showInputMessage="1" showErrorMessage="1" error="日付形式で入力してください" sqref="D107" xr:uid="{64F189F1-3358-4437-9BCA-59BED3C49CD2}">
      <formula1>45292</formula1>
      <formula2>72686</formula2>
    </dataValidation>
  </dataValidations>
  <pageMargins left="0.7" right="0.7" top="0.75" bottom="0.75" header="0.3" footer="0.3"/>
  <pageSetup paperSize="9" scale="16" orientation="portrait" r:id="rId1"/>
  <drawing r:id="rId2"/>
  <legacy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2D5D89-7948-44D1-8393-959E73FD7D4F}">
  <dimension ref="B1:F16"/>
  <sheetViews>
    <sheetView zoomScale="115" zoomScaleNormal="115" workbookViewId="0">
      <selection activeCell="F19" sqref="F19"/>
    </sheetView>
  </sheetViews>
  <sheetFormatPr defaultRowHeight="18"/>
  <cols>
    <col min="2" max="2" width="63" customWidth="1"/>
    <col min="3" max="4" width="20.59765625" customWidth="1"/>
    <col min="5" max="5" width="50.09765625" style="1" customWidth="1"/>
    <col min="6" max="6" width="36" customWidth="1"/>
  </cols>
  <sheetData>
    <row r="1" spans="2:6" s="1" customFormat="1">
      <c r="B1" s="2" t="s">
        <v>51</v>
      </c>
      <c r="C1" s="2" t="s">
        <v>52</v>
      </c>
      <c r="D1" s="2" t="s">
        <v>53</v>
      </c>
      <c r="E1" s="2" t="s">
        <v>54</v>
      </c>
      <c r="F1" s="2" t="s">
        <v>55</v>
      </c>
    </row>
    <row r="2" spans="2:6">
      <c r="B2" s="3" t="s">
        <v>6</v>
      </c>
      <c r="C2" s="4">
        <v>44561</v>
      </c>
      <c r="D2" s="5" t="s">
        <v>56</v>
      </c>
      <c r="E2" s="5" t="s">
        <v>56</v>
      </c>
      <c r="F2" s="5" t="s">
        <v>56</v>
      </c>
    </row>
    <row r="3" spans="2:6">
      <c r="B3" s="3" t="s">
        <v>9</v>
      </c>
      <c r="C3" s="4">
        <v>44561</v>
      </c>
      <c r="D3" s="5" t="s">
        <v>56</v>
      </c>
      <c r="E3" s="5" t="s">
        <v>56</v>
      </c>
      <c r="F3" s="5" t="s">
        <v>56</v>
      </c>
    </row>
    <row r="4" spans="2:6">
      <c r="B4" s="3" t="s">
        <v>57</v>
      </c>
      <c r="C4" s="4">
        <v>44561</v>
      </c>
      <c r="D4" s="5" t="s">
        <v>56</v>
      </c>
      <c r="E4" s="5" t="s">
        <v>56</v>
      </c>
      <c r="F4" s="5" t="s">
        <v>56</v>
      </c>
    </row>
    <row r="5" spans="2:6">
      <c r="B5" s="3" t="s">
        <v>15</v>
      </c>
      <c r="C5" s="4">
        <v>44957</v>
      </c>
      <c r="D5" s="5" t="s">
        <v>58</v>
      </c>
      <c r="E5" s="5" t="s">
        <v>59</v>
      </c>
      <c r="F5" s="5" t="s">
        <v>56</v>
      </c>
    </row>
    <row r="6" spans="2:6">
      <c r="B6" s="3" t="s">
        <v>18</v>
      </c>
      <c r="C6" s="4">
        <v>45046</v>
      </c>
      <c r="D6" s="5" t="s">
        <v>58</v>
      </c>
      <c r="E6" s="5" t="s">
        <v>60</v>
      </c>
      <c r="F6" s="5" t="s">
        <v>56</v>
      </c>
    </row>
    <row r="7" spans="2:6">
      <c r="B7" s="3" t="s">
        <v>21</v>
      </c>
      <c r="C7" s="4">
        <v>45138</v>
      </c>
      <c r="D7" s="5" t="s">
        <v>58</v>
      </c>
      <c r="E7" s="5" t="s">
        <v>60</v>
      </c>
      <c r="F7" s="5" t="s">
        <v>56</v>
      </c>
    </row>
    <row r="8" spans="2:6">
      <c r="B8" s="3" t="s">
        <v>24</v>
      </c>
      <c r="C8" s="4">
        <v>45216</v>
      </c>
      <c r="D8" s="5" t="s">
        <v>58</v>
      </c>
      <c r="E8" s="5" t="s">
        <v>60</v>
      </c>
      <c r="F8" s="5" t="s">
        <v>56</v>
      </c>
    </row>
    <row r="9" spans="2:6">
      <c r="B9" s="3" t="s">
        <v>61</v>
      </c>
      <c r="C9" s="4">
        <v>44911</v>
      </c>
      <c r="D9" s="5" t="s">
        <v>58</v>
      </c>
      <c r="E9" s="5" t="s">
        <v>62</v>
      </c>
      <c r="F9" s="5" t="s">
        <v>63</v>
      </c>
    </row>
    <row r="10" spans="2:6">
      <c r="B10" s="3" t="s">
        <v>25</v>
      </c>
      <c r="C10" s="4">
        <v>45313</v>
      </c>
      <c r="D10" s="5" t="s">
        <v>26</v>
      </c>
      <c r="E10" s="5" t="s">
        <v>64</v>
      </c>
      <c r="F10" s="5" t="s">
        <v>65</v>
      </c>
    </row>
    <row r="11" spans="2:6">
      <c r="B11" s="3" t="s">
        <v>66</v>
      </c>
      <c r="C11" s="4">
        <v>45406</v>
      </c>
      <c r="D11" s="5" t="s">
        <v>26</v>
      </c>
      <c r="E11" s="5" t="s">
        <v>64</v>
      </c>
      <c r="F11" s="5" t="s">
        <v>65</v>
      </c>
    </row>
    <row r="12" spans="2:6">
      <c r="B12" s="3" t="s">
        <v>67</v>
      </c>
      <c r="C12" s="4">
        <v>45473</v>
      </c>
      <c r="D12" s="5" t="s">
        <v>26</v>
      </c>
      <c r="E12" s="5" t="s">
        <v>64</v>
      </c>
      <c r="F12" s="5" t="s">
        <v>65</v>
      </c>
    </row>
    <row r="13" spans="2:6">
      <c r="B13" s="3" t="s">
        <v>68</v>
      </c>
      <c r="C13" s="4">
        <v>45551</v>
      </c>
      <c r="D13" s="5" t="s">
        <v>26</v>
      </c>
      <c r="E13" s="5" t="s">
        <v>64</v>
      </c>
      <c r="F13" s="5" t="s">
        <v>70</v>
      </c>
    </row>
    <row r="14" spans="2:6">
      <c r="B14" s="3" t="s">
        <v>69</v>
      </c>
      <c r="C14" s="4">
        <v>45618</v>
      </c>
      <c r="D14" s="5" t="s">
        <v>26</v>
      </c>
      <c r="E14" s="5" t="s">
        <v>64</v>
      </c>
      <c r="F14" s="5" t="s">
        <v>71</v>
      </c>
    </row>
    <row r="15" spans="2:6">
      <c r="B15" s="3" t="s">
        <v>73</v>
      </c>
      <c r="C15" s="4">
        <v>45618</v>
      </c>
      <c r="D15" s="5" t="s">
        <v>26</v>
      </c>
      <c r="E15" s="5" t="s">
        <v>64</v>
      </c>
      <c r="F15" s="5" t="s">
        <v>71</v>
      </c>
    </row>
    <row r="16" spans="2:6">
      <c r="B16" s="3" t="s">
        <v>175</v>
      </c>
      <c r="C16" s="4">
        <v>46228</v>
      </c>
      <c r="D16" s="5" t="s">
        <v>56</v>
      </c>
      <c r="E16" s="5" t="s">
        <v>56</v>
      </c>
      <c r="F16" s="5" t="s">
        <v>63</v>
      </c>
    </row>
  </sheetData>
  <phoneticPr fontId="2"/>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D54E8DFD01224144981B93015CD35816" ma:contentTypeVersion="8" ma:contentTypeDescription="Create a new document." ma:contentTypeScope="" ma:versionID="d29e8ebc47721d9af8b201a2facd0506">
  <xsd:schema xmlns:xsd="http://www.w3.org/2001/XMLSchema" xmlns:xs="http://www.w3.org/2001/XMLSchema" xmlns:p="http://schemas.microsoft.com/office/2006/metadata/properties" xmlns:ns2="b30b1fd2-fa42-4e0a-b16a-fe746fdd9c9d" targetNamespace="http://schemas.microsoft.com/office/2006/metadata/properties" ma:root="true" ma:fieldsID="b029534dc9137ebba2f9b7d63b091985" ns2:_="">
    <xsd:import namespace="b30b1fd2-fa42-4e0a-b16a-fe746fdd9c9d"/>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30b1fd2-fa42-4e0a-b16a-fe746fdd9c9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FEE180C-6282-4F16-B0F4-53D594CE5403}">
  <ds:schemaRefs>
    <ds:schemaRef ds:uri="http://purl.org/dc/terms/"/>
    <ds:schemaRef ds:uri="http://purl.org/dc/elements/1.1/"/>
    <ds:schemaRef ds:uri="http://purl.org/dc/dcmitype/"/>
    <ds:schemaRef ds:uri="http://www.w3.org/XML/1998/namespace"/>
    <ds:schemaRef ds:uri="b30b1fd2-fa42-4e0a-b16a-fe746fdd9c9d"/>
    <ds:schemaRef ds:uri="http://schemas.microsoft.com/office/2006/documentManagement/types"/>
    <ds:schemaRef ds:uri="http://schemas.microsoft.com/office/infopath/2007/PartnerControls"/>
    <ds:schemaRef ds:uri="http://schemas.openxmlformats.org/package/2006/metadata/core-properties"/>
    <ds:schemaRef ds:uri="http://schemas.microsoft.com/office/2006/metadata/properties"/>
  </ds:schemaRefs>
</ds:datastoreItem>
</file>

<file path=customXml/itemProps2.xml><?xml version="1.0" encoding="utf-8"?>
<ds:datastoreItem xmlns:ds="http://schemas.openxmlformats.org/officeDocument/2006/customXml" ds:itemID="{06D99BDB-55E7-4502-A051-AB065775790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30b1fd2-fa42-4e0a-b16a-fe746fdd9c9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10AB49C7-9628-405F-A1C4-0B84E308FC2C}">
  <ds:schemaRefs>
    <ds:schemaRef ds:uri="http://schemas.microsoft.com/sharepoint/v3/contenttype/forms"/>
  </ds:schemaRefs>
</ds:datastoreItem>
</file>

<file path=docMetadata/LabelInfo.xml><?xml version="1.0" encoding="utf-8"?>
<clbl:labelList xmlns:clbl="http://schemas.microsoft.com/office/2020/mipLabelMetadata">
  <clbl:label id="{ea60d57e-af5b-4752-ac57-3e4f28ca11dc}" enabled="1" method="Standard" siteId="{36da45f1-dd2c-4d1f-af13-5abe46b99921}"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37</vt:i4>
      </vt:variant>
    </vt:vector>
  </HeadingPairs>
  <TitlesOfParts>
    <vt:vector size="43" baseType="lpstr">
      <vt:lpstr>事業化状況報告時期計算シート</vt:lpstr>
      <vt:lpstr>【個人】1回目＞計算用シート</vt:lpstr>
      <vt:lpstr>【個人】2回目＞計算用シート</vt:lpstr>
      <vt:lpstr>【個人】3回目＞計算用シート</vt:lpstr>
      <vt:lpstr>【個人】4回目＞計算用シート</vt:lpstr>
      <vt:lpstr>データ用</vt:lpstr>
      <vt:lpstr>'【個人】2回目＞計算用シート'!_1</vt:lpstr>
      <vt:lpstr>'【個人】3回目＞計算用シート'!_1</vt:lpstr>
      <vt:lpstr>'【個人】4回目＞計算用シート'!_1</vt:lpstr>
      <vt:lpstr>_1</vt:lpstr>
      <vt:lpstr>'【個人】2回目＞計算用シート'!_2</vt:lpstr>
      <vt:lpstr>'【個人】3回目＞計算用シート'!_2</vt:lpstr>
      <vt:lpstr>'【個人】4回目＞計算用シート'!_2</vt:lpstr>
      <vt:lpstr>_2</vt:lpstr>
      <vt:lpstr>'【個人】2回目＞計算用シート'!_3</vt:lpstr>
      <vt:lpstr>'【個人】3回目＞計算用シート'!_3</vt:lpstr>
      <vt:lpstr>'【個人】4回目＞計算用シート'!_3</vt:lpstr>
      <vt:lpstr>_3</vt:lpstr>
      <vt:lpstr>'【個人】2回目＞計算用シート'!_4</vt:lpstr>
      <vt:lpstr>'【個人】3回目＞計算用シート'!_4</vt:lpstr>
      <vt:lpstr>'【個人】4回目＞計算用シート'!_4</vt:lpstr>
      <vt:lpstr>_4</vt:lpstr>
      <vt:lpstr>'【個人】2回目＞計算用シート'!_5</vt:lpstr>
      <vt:lpstr>'【個人】3回目＞計算用シート'!_5</vt:lpstr>
      <vt:lpstr>'【個人】4回目＞計算用シート'!_5</vt:lpstr>
      <vt:lpstr>_5</vt:lpstr>
      <vt:lpstr>'【個人】2回目＞計算用シート'!_6</vt:lpstr>
      <vt:lpstr>'【個人】3回目＞計算用シート'!_6</vt:lpstr>
      <vt:lpstr>'【個人】4回目＞計算用シート'!_6</vt:lpstr>
      <vt:lpstr>_6</vt:lpstr>
      <vt:lpstr>'【個人】2回目＞計算用シート'!_7次</vt:lpstr>
      <vt:lpstr>'【個人】3回目＞計算用シート'!_7次</vt:lpstr>
      <vt:lpstr>'【個人】4回目＞計算用シート'!_7次</vt:lpstr>
      <vt:lpstr>_7次</vt:lpstr>
      <vt:lpstr>'【個人】2回目＞計算用シート'!_8_9次</vt:lpstr>
      <vt:lpstr>'【個人】3回目＞計算用シート'!_8_9次</vt:lpstr>
      <vt:lpstr>'【個人】4回目＞計算用シート'!_8_9次</vt:lpstr>
      <vt:lpstr>_8_9次</vt:lpstr>
      <vt:lpstr>'【個人】1回目＞計算用シート'!Print_Area</vt:lpstr>
      <vt:lpstr>'【個人】2回目＞計算用シート'!Print_Area</vt:lpstr>
      <vt:lpstr>'【個人】3回目＞計算用シート'!Print_Area</vt:lpstr>
      <vt:lpstr>'【個人】4回目＞計算用シート'!Print_Area</vt:lpstr>
      <vt:lpstr>事業化状況報告時期計算シート!Print_Area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2025-03-13T08:07:59Z</dcterms:created>
  <dcterms:modified xsi:type="dcterms:W3CDTF">2026-04-24T10:19:17Z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0x010100D54E8DFD01224144981B93015CD35816</vt:lpwstr>
  </property>
</Properties>
</file>