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8A46F520-7290-4D0F-9658-26B62068585F}" xr6:coauthVersionLast="47" xr6:coauthVersionMax="47" xr10:uidLastSave="{00000000-0000-0000-0000-000000000000}"/>
  <bookViews>
    <workbookView xWindow="28680" yWindow="-120" windowWidth="29040" windowHeight="15720" xr2:uid="{60890714-303E-4841-9010-BFA027FAE57C}"/>
  </bookViews>
  <sheets>
    <sheet name="【申請者入力】様式第1.交付申請書" sheetId="11" r:id="rId1"/>
    <sheet name="【申請者入力】費目別明細書（委託費）" sheetId="44" r:id="rId2"/>
    <sheet name="【申請者入力】費目別明細書（謝金）" sheetId="51" r:id="rId3"/>
    <sheet name="【申請者入力】費目別明細書（旅費）" sheetId="59" r:id="rId4"/>
    <sheet name="【申請者入力】費目別明細書（外注費）" sheetId="53" r:id="rId5"/>
    <sheet name="【申請者入力】費目別明細書（システム利用料）" sheetId="57" r:id="rId6"/>
    <sheet name="【申請者入力】費目別明細書（保険料）" sheetId="55" r:id="rId7"/>
    <sheet name="【申請者入力】費目別明細書（廃業費）" sheetId="48" r:id="rId8"/>
    <sheet name="【自動反映】様式第1.交付申請書" sheetId="35" r:id="rId9"/>
    <sheet name="【自動反映】経費明細表" sheetId="62" r:id="rId10"/>
    <sheet name="経費NO." sheetId="9" state="hidden" r:id="rId11"/>
  </sheets>
  <definedNames>
    <definedName name="_Order1" hidden="1">255</definedName>
    <definedName name="_Order2" hidden="1">0</definedName>
    <definedName name="_Regression_X" localSheetId="8" hidden="1">#REF!</definedName>
    <definedName name="_Regression_X" hidden="1">#REF!</definedName>
    <definedName name="_regression_xx" localSheetId="8" hidden="1">#REF!</definedName>
    <definedName name="_regression_xx" hidden="1">#REF!</definedName>
    <definedName name="ＡＡ" localSheetId="8" hidden="1">#REF!</definedName>
    <definedName name="ＡＡ" hidden="1">#REF!</definedName>
    <definedName name="aaaaaa" localSheetId="8" hidden="1">#REF!</definedName>
    <definedName name="aaaaaa" hidden="1">#REF!</definedName>
    <definedName name="ab" localSheetId="8" hidden="1">#REF!</definedName>
    <definedName name="ab" hidden="1">#REF!</definedName>
    <definedName name="AS2DocOpenMode" hidden="1">"AS2DocumentEdit"</definedName>
    <definedName name="AS2HasNoAutoHeaderFooter" hidden="1">" "</definedName>
    <definedName name="BBBB" localSheetId="8"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8" hidden="1">#REF!</definedName>
    <definedName name="DD" hidden="1">#REF!</definedName>
    <definedName name="DUMMY" localSheetId="8" hidden="1">#REF!</definedName>
    <definedName name="DUMMY" hidden="1">#REF!</definedName>
    <definedName name="EE" localSheetId="8" hidden="1">#REF!</definedName>
    <definedName name="EE" hidden="1">#REF!</definedName>
    <definedName name="erer" localSheetId="8" hidden="1">#REF!</definedName>
    <definedName name="erer" hidden="1">#REF!</definedName>
    <definedName name="erre" localSheetId="8" hidden="1">#REF!</definedName>
    <definedName name="erre" hidden="1">#REF!</definedName>
    <definedName name="ffere" localSheetId="8" hidden="1">#REF!</definedName>
    <definedName name="ffere" hidden="1">#REF!</definedName>
    <definedName name="ｆｆｆ" localSheetId="8" hidden="1">#REF!</definedName>
    <definedName name="ｆｆｆ" hidden="1">#REF!</definedName>
    <definedName name="fgfg" localSheetId="8" hidden="1">#REF!</definedName>
    <definedName name="fgfg" hidden="1">#REF!</definedName>
    <definedName name="ｇ" localSheetId="8" hidden="1">#REF!</definedName>
    <definedName name="ｇ" hidden="1">#REF!</definedName>
    <definedName name="ＧＷメッセージ一覧" localSheetId="8" hidden="1">#REF!</definedName>
    <definedName name="ＧＷメッセージ一覧" hidden="1">#REF!</definedName>
    <definedName name="henkou" localSheetId="8" hidden="1">#REF!</definedName>
    <definedName name="henkou" hidden="1">#REF!</definedName>
    <definedName name="henkou2" localSheetId="8" hidden="1">#REF!</definedName>
    <definedName name="henkou2" hidden="1">#REF!</definedName>
    <definedName name="henkou3" localSheetId="8" hidden="1">#REF!</definedName>
    <definedName name="henkou3" hidden="1">#REF!</definedName>
    <definedName name="henkou4" localSheetId="8" hidden="1">#REF!</definedName>
    <definedName name="henkou4" hidden="1">#REF!</definedName>
    <definedName name="Ｉ" localSheetId="8" hidden="1">#REF!</definedName>
    <definedName name="Ｉ" hidden="1">#REF!</definedName>
    <definedName name="ｊ" localSheetId="8" hidden="1">#REF!</definedName>
    <definedName name="ｊ" hidden="1">#REF!</definedName>
    <definedName name="ｋ" localSheetId="8" hidden="1">#REF!</definedName>
    <definedName name="ｋ" hidden="1">#REF!</definedName>
    <definedName name="ｋｋ" localSheetId="8" hidden="1">#REF!</definedName>
    <definedName name="ｋｋ" hidden="1">#REF!</definedName>
    <definedName name="ｌ" localSheetId="8" hidden="1">#REF!</definedName>
    <definedName name="ｌ" hidden="1">#REF!</definedName>
    <definedName name="ｍ" localSheetId="8" hidden="1">#REF!</definedName>
    <definedName name="ｍ" hidden="1">#REF!</definedName>
    <definedName name="ＭＭＭＭ" localSheetId="8" hidden="1">#REF!</definedName>
    <definedName name="ＭＭＭＭ" hidden="1">#REF!</definedName>
    <definedName name="ｎ" localSheetId="8" hidden="1">#REF!</definedName>
    <definedName name="ｎ" hidden="1">#REF!</definedName>
    <definedName name="ｐ" localSheetId="8" hidden="1">#REF!</definedName>
    <definedName name="ｐ" hidden="1">#REF!</definedName>
    <definedName name="ＰＰ" localSheetId="8" hidden="1">#REF!</definedName>
    <definedName name="ＰＰ" hidden="1">#REF!</definedName>
    <definedName name="_xlnm.Print_Area" localSheetId="9">【自動反映】経費明細表!$A$1:$L$52</definedName>
    <definedName name="_xlnm.Print_Area" localSheetId="8">【自動反映】様式第1.交付申請書!$A$1:$T$51</definedName>
    <definedName name="_xlnm.Print_Area" localSheetId="5">'【申請者入力】費目別明細書（システム利用料）'!$A$1:$R$50</definedName>
    <definedName name="_xlnm.Print_Area" localSheetId="1">'【申請者入力】費目別明細書（委託費）'!$A$1:$X$50</definedName>
    <definedName name="_xlnm.Print_Area" localSheetId="4">'【申請者入力】費目別明細書（外注費）'!$A$1:$Q$50</definedName>
    <definedName name="_xlnm.Print_Area" localSheetId="2">'【申請者入力】費目別明細書（謝金）'!$A$1:$M$50</definedName>
    <definedName name="_xlnm.Print_Area" localSheetId="7">'【申請者入力】費目別明細書（廃業費）'!$A$1:$R$50</definedName>
    <definedName name="_xlnm.Print_Area" localSheetId="6">'【申請者入力】費目別明細書（保険料）'!$A$1:$Q$50</definedName>
    <definedName name="_xlnm.Print_Area" localSheetId="3">'【申請者入力】費目別明細書（旅費）'!$A$1:$R$50</definedName>
    <definedName name="_xlnm.Print_Area" localSheetId="0">【申請者入力】様式第1.交付申請書!$A$1:$L$59</definedName>
    <definedName name="ｑ" localSheetId="8" hidden="1">#REF!</definedName>
    <definedName name="ｑ" hidden="1">#REF!</definedName>
    <definedName name="RD検証" localSheetId="8" hidden="1">#REF!</definedName>
    <definedName name="RD検証" hidden="1">#REF!</definedName>
    <definedName name="rerere" localSheetId="8" hidden="1">#REF!</definedName>
    <definedName name="rerere" hidden="1">#REF!</definedName>
    <definedName name="s" localSheetId="8" hidden="1">#REF!</definedName>
    <definedName name="s" hidden="1">#REF!</definedName>
    <definedName name="SD" localSheetId="8" hidden="1">#REF!</definedName>
    <definedName name="SD" hidden="1">#REF!</definedName>
    <definedName name="ＳＳＳ" localSheetId="8" hidden="1">#REF!</definedName>
    <definedName name="ＳＳＳ" hidden="1">#REF!</definedName>
    <definedName name="test" localSheetId="8" hidden="1">#REF!</definedName>
    <definedName name="test" hidden="1">#REF!</definedName>
    <definedName name="TextRefCopyRangeCount" hidden="1">13</definedName>
    <definedName name="u" localSheetId="8" hidden="1">#REF!</definedName>
    <definedName name="u" hidden="1">#REF!</definedName>
    <definedName name="ｖ" localSheetId="8" hidden="1">#REF!</definedName>
    <definedName name="ｖ" hidden="1">#REF!</definedName>
    <definedName name="wrn.Aging._.and._.Trend._.Analysis." localSheetId="8"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8" hidden="1">#REF!</definedName>
    <definedName name="WW" hidden="1">#REF!</definedName>
    <definedName name="x" localSheetId="8" hidden="1">#REF!</definedName>
    <definedName name="x" hidden="1">#REF!</definedName>
    <definedName name="XREF_COLUMN_1" localSheetId="8" hidden="1">#REF!</definedName>
    <definedName name="XREF_COLUMN_1" hidden="1">#REF!</definedName>
    <definedName name="XREF_COLUMN_11" localSheetId="8" hidden="1">#REF!</definedName>
    <definedName name="XREF_COLUMN_11" hidden="1">#REF!</definedName>
    <definedName name="XREF_COLUMN_13" localSheetId="8" hidden="1">#REF!</definedName>
    <definedName name="XREF_COLUMN_13" hidden="1">#REF!</definedName>
    <definedName name="XREF_COLUMN_14" localSheetId="8" hidden="1">#REF!</definedName>
    <definedName name="XREF_COLUMN_14" hidden="1">#REF!</definedName>
    <definedName name="XREF_COLUMN_15" localSheetId="8" hidden="1">#REF!</definedName>
    <definedName name="XREF_COLUMN_15" hidden="1">#REF!</definedName>
    <definedName name="XREF_COLUMN_16" localSheetId="8" hidden="1">#REF!</definedName>
    <definedName name="XREF_COLUMN_16" hidden="1">#REF!</definedName>
    <definedName name="XREF_COLUMN_17" localSheetId="8" hidden="1">#REF!</definedName>
    <definedName name="XREF_COLUMN_17" hidden="1">#REF!</definedName>
    <definedName name="XREF_COLUMN_18" localSheetId="8" hidden="1">#REF!</definedName>
    <definedName name="XREF_COLUMN_18" hidden="1">#REF!</definedName>
    <definedName name="XREF_COLUMN_2" localSheetId="8" hidden="1">#REF!</definedName>
    <definedName name="XREF_COLUMN_2" hidden="1">#REF!</definedName>
    <definedName name="XREF_COLUMN_3" localSheetId="8" hidden="1">#REF!</definedName>
    <definedName name="XREF_COLUMN_3" hidden="1">#REF!</definedName>
    <definedName name="XREF_COLUMN_4" localSheetId="8" hidden="1">#REF!</definedName>
    <definedName name="XREF_COLUMN_4" hidden="1">#REF!</definedName>
    <definedName name="XREF_COLUMN_5" localSheetId="8" hidden="1">#REF!</definedName>
    <definedName name="XREF_COLUMN_5" hidden="1">#REF!</definedName>
    <definedName name="XREF_COLUMN_7" localSheetId="8" hidden="1">#REF!</definedName>
    <definedName name="XREF_COLUMN_7" hidden="1">#REF!</definedName>
    <definedName name="XREF_COLUMN_8" localSheetId="8" hidden="1">#REF!</definedName>
    <definedName name="XREF_COLUMN_8" hidden="1">#REF!</definedName>
    <definedName name="XREF_COLUMN_9" localSheetId="8" hidden="1">#REF!</definedName>
    <definedName name="XREF_COLUMN_9" hidden="1">#REF!</definedName>
    <definedName name="XRefActiveRow" localSheetId="8" hidden="1">#REF!</definedName>
    <definedName name="XRefActiveRow" hidden="1">#REF!</definedName>
    <definedName name="XRefColumnsCount" hidden="1">12</definedName>
    <definedName name="XRefCopy10Row" localSheetId="8" hidden="1">#REF!</definedName>
    <definedName name="XRefCopy10Row" hidden="1">#REF!</definedName>
    <definedName name="XRefCopy11Row" localSheetId="8" hidden="1">#REF!</definedName>
    <definedName name="XRefCopy11Row" hidden="1">#REF!</definedName>
    <definedName name="XRefCopy12" localSheetId="8" hidden="1">#REF!</definedName>
    <definedName name="XRefCopy12" hidden="1">#REF!</definedName>
    <definedName name="XRefCopy12Row" localSheetId="8" hidden="1">#REF!</definedName>
    <definedName name="XRefCopy12Row" hidden="1">#REF!</definedName>
    <definedName name="XRefCopy13" localSheetId="8" hidden="1">#REF!</definedName>
    <definedName name="XRefCopy13" hidden="1">#REF!</definedName>
    <definedName name="XRefCopy13Row" localSheetId="8" hidden="1">#REF!</definedName>
    <definedName name="XRefCopy13Row" hidden="1">#REF!</definedName>
    <definedName name="XRefCopy14Row" localSheetId="8" hidden="1">#REF!</definedName>
    <definedName name="XRefCopy14Row" hidden="1">#REF!</definedName>
    <definedName name="XRefCopy15Row" localSheetId="8" hidden="1">#REF!</definedName>
    <definedName name="XRefCopy15Row" hidden="1">#REF!</definedName>
    <definedName name="XRefCopy16Row" localSheetId="8" hidden="1">#REF!</definedName>
    <definedName name="XRefCopy16Row" hidden="1">#REF!</definedName>
    <definedName name="XRefCopy17Row" localSheetId="8" hidden="1">#REF!</definedName>
    <definedName name="XRefCopy17Row" hidden="1">#REF!</definedName>
    <definedName name="XRefCopy18Row" localSheetId="8" hidden="1">#REF!</definedName>
    <definedName name="XRefCopy18Row" hidden="1">#REF!</definedName>
    <definedName name="XRefCopy19Row" localSheetId="8" hidden="1">#REF!</definedName>
    <definedName name="XRefCopy19Row" hidden="1">#REF!</definedName>
    <definedName name="XRefCopy1Row" localSheetId="8" hidden="1">#REF!</definedName>
    <definedName name="XRefCopy1Row" hidden="1">#REF!</definedName>
    <definedName name="XRefCopy20Row" localSheetId="8" hidden="1">#REF!</definedName>
    <definedName name="XRefCopy20Row" hidden="1">#REF!</definedName>
    <definedName name="XRefCopy21Row" localSheetId="8" hidden="1">#REF!</definedName>
    <definedName name="XRefCopy21Row" hidden="1">#REF!</definedName>
    <definedName name="XRefCopy22Row" localSheetId="8" hidden="1">#REF!</definedName>
    <definedName name="XRefCopy22Row" hidden="1">#REF!</definedName>
    <definedName name="XRefCopy23Row" localSheetId="8" hidden="1">#REF!</definedName>
    <definedName name="XRefCopy23Row" hidden="1">#REF!</definedName>
    <definedName name="XRefCopy24Row" localSheetId="8" hidden="1">#REF!</definedName>
    <definedName name="XRefCopy24Row" hidden="1">#REF!</definedName>
    <definedName name="XRefCopy25Row" localSheetId="8" hidden="1">#REF!</definedName>
    <definedName name="XRefCopy25Row" hidden="1">#REF!</definedName>
    <definedName name="XRefCopy26Row" localSheetId="8" hidden="1">#REF!</definedName>
    <definedName name="XRefCopy26Row" hidden="1">#REF!</definedName>
    <definedName name="XRefCopy27Row" localSheetId="8" hidden="1">#REF!</definedName>
    <definedName name="XRefCopy27Row" hidden="1">#REF!</definedName>
    <definedName name="XRefCopy28Row" localSheetId="8" hidden="1">#REF!</definedName>
    <definedName name="XRefCopy28Row" hidden="1">#REF!</definedName>
    <definedName name="XRefCopy29Row" localSheetId="8" hidden="1">#REF!</definedName>
    <definedName name="XRefCopy29Row" hidden="1">#REF!</definedName>
    <definedName name="XRefCopy2Row" localSheetId="8" hidden="1">#REF!</definedName>
    <definedName name="XRefCopy2Row" hidden="1">#REF!</definedName>
    <definedName name="XRefCopy30Row" localSheetId="8" hidden="1">#REF!</definedName>
    <definedName name="XRefCopy30Row" hidden="1">#REF!</definedName>
    <definedName name="XRefCopy31" localSheetId="8" hidden="1">#REF!</definedName>
    <definedName name="XRefCopy31" hidden="1">#REF!</definedName>
    <definedName name="XRefCopy31Row" localSheetId="8" hidden="1">#REF!</definedName>
    <definedName name="XRefCopy31Row" hidden="1">#REF!</definedName>
    <definedName name="XRefCopy32" localSheetId="8" hidden="1">#REF!</definedName>
    <definedName name="XRefCopy32" hidden="1">#REF!</definedName>
    <definedName name="XRefCopy32Row" localSheetId="8" hidden="1">#REF!</definedName>
    <definedName name="XRefCopy32Row" hidden="1">#REF!</definedName>
    <definedName name="XRefCopy33Row" localSheetId="8" hidden="1">#REF!</definedName>
    <definedName name="XRefCopy33Row" hidden="1">#REF!</definedName>
    <definedName name="XRefCopy34Row" localSheetId="8" hidden="1">#REF!</definedName>
    <definedName name="XRefCopy34Row" hidden="1">#REF!</definedName>
    <definedName name="XRefCopy35Row" localSheetId="8" hidden="1">#REF!</definedName>
    <definedName name="XRefCopy35Row" hidden="1">#REF!</definedName>
    <definedName name="XRefCopy36Row" localSheetId="8" hidden="1">#REF!</definedName>
    <definedName name="XRefCopy36Row" hidden="1">#REF!</definedName>
    <definedName name="XRefCopy37Row" localSheetId="8" hidden="1">#REF!</definedName>
    <definedName name="XRefCopy37Row" hidden="1">#REF!</definedName>
    <definedName name="XRefCopy38Row" localSheetId="8" hidden="1">#REF!</definedName>
    <definedName name="XRefCopy38Row" hidden="1">#REF!</definedName>
    <definedName name="XRefCopy39Row" localSheetId="8" hidden="1">#REF!</definedName>
    <definedName name="XRefCopy39Row" hidden="1">#REF!</definedName>
    <definedName name="XRefCopy3Row" localSheetId="8" hidden="1">#REF!</definedName>
    <definedName name="XRefCopy3Row" hidden="1">#REF!</definedName>
    <definedName name="XRefCopy40Row" localSheetId="8" hidden="1">#REF!</definedName>
    <definedName name="XRefCopy40Row" hidden="1">#REF!</definedName>
    <definedName name="XRefCopy41Row" localSheetId="8" hidden="1">#REF!</definedName>
    <definedName name="XRefCopy41Row" hidden="1">#REF!</definedName>
    <definedName name="XRefCopy42Row" localSheetId="8" hidden="1">#REF!</definedName>
    <definedName name="XRefCopy42Row" hidden="1">#REF!</definedName>
    <definedName name="XRefCopy43Row" localSheetId="8" hidden="1">#REF!</definedName>
    <definedName name="XRefCopy43Row" hidden="1">#REF!</definedName>
    <definedName name="XRefCopy44Row" localSheetId="8" hidden="1">#REF!</definedName>
    <definedName name="XRefCopy44Row" hidden="1">#REF!</definedName>
    <definedName name="XRefCopy45Row" localSheetId="8" hidden="1">#REF!</definedName>
    <definedName name="XRefCopy45Row" hidden="1">#REF!</definedName>
    <definedName name="XRefCopy46Row" localSheetId="8" hidden="1">#REF!</definedName>
    <definedName name="XRefCopy46Row" hidden="1">#REF!</definedName>
    <definedName name="XRefCopy47Row" localSheetId="8" hidden="1">#REF!</definedName>
    <definedName name="XRefCopy47Row" hidden="1">#REF!</definedName>
    <definedName name="XRefCopy48Row" localSheetId="8" hidden="1">#REF!</definedName>
    <definedName name="XRefCopy48Row" hidden="1">#REF!</definedName>
    <definedName name="XRefCopy49Row" localSheetId="8" hidden="1">#REF!</definedName>
    <definedName name="XRefCopy49Row" hidden="1">#REF!</definedName>
    <definedName name="XRefCopy4Row" localSheetId="8" hidden="1">#REF!</definedName>
    <definedName name="XRefCopy4Row" hidden="1">#REF!</definedName>
    <definedName name="XRefCopy5" localSheetId="8" hidden="1">#REF!</definedName>
    <definedName name="XRefCopy5" hidden="1">#REF!</definedName>
    <definedName name="XRefCopy50Row" localSheetId="8" hidden="1">#REF!</definedName>
    <definedName name="XRefCopy50Row" hidden="1">#REF!</definedName>
    <definedName name="XRefCopy51Row" localSheetId="8" hidden="1">#REF!</definedName>
    <definedName name="XRefCopy51Row" hidden="1">#REF!</definedName>
    <definedName name="XRefCopy52Row" localSheetId="8" hidden="1">#REF!</definedName>
    <definedName name="XRefCopy52Row" hidden="1">#REF!</definedName>
    <definedName name="XRefCopy53Row" localSheetId="8" hidden="1">#REF!</definedName>
    <definedName name="XRefCopy53Row" hidden="1">#REF!</definedName>
    <definedName name="XRefCopy54Row" localSheetId="8" hidden="1">#REF!</definedName>
    <definedName name="XRefCopy54Row" hidden="1">#REF!</definedName>
    <definedName name="XRefCopy5Row" localSheetId="8" hidden="1">#REF!</definedName>
    <definedName name="XRefCopy5Row" hidden="1">#REF!</definedName>
    <definedName name="XRefCopy6" localSheetId="8" hidden="1">#REF!</definedName>
    <definedName name="XRefCopy6" hidden="1">#REF!</definedName>
    <definedName name="XRefCopy6Row" localSheetId="8" hidden="1">#REF!</definedName>
    <definedName name="XRefCopy6Row" hidden="1">#REF!</definedName>
    <definedName name="XRefCopy7Row" localSheetId="8" hidden="1">#REF!</definedName>
    <definedName name="XRefCopy7Row" hidden="1">#REF!</definedName>
    <definedName name="XRefCopy8Row" localSheetId="8" hidden="1">#REF!</definedName>
    <definedName name="XRefCopy8Row" hidden="1">#REF!</definedName>
    <definedName name="XRefCopy9Row" localSheetId="8" hidden="1">#REF!</definedName>
    <definedName name="XRefCopy9Row" hidden="1">#REF!</definedName>
    <definedName name="XRefCopyRangeCount" hidden="1">18</definedName>
    <definedName name="XRefPaste1" localSheetId="8" hidden="1">#REF!</definedName>
    <definedName name="XRefPaste1" hidden="1">#REF!</definedName>
    <definedName name="XRefPaste10Row" localSheetId="8" hidden="1">#REF!</definedName>
    <definedName name="XRefPaste10Row" hidden="1">#REF!</definedName>
    <definedName name="XRefPaste11Row" localSheetId="8" hidden="1">#REF!</definedName>
    <definedName name="XRefPaste11Row" hidden="1">#REF!</definedName>
    <definedName name="XRefPaste12" localSheetId="8" hidden="1">#REF!</definedName>
    <definedName name="XRefPaste12" hidden="1">#REF!</definedName>
    <definedName name="XRefPaste12Row" localSheetId="8" hidden="1">#REF!</definedName>
    <definedName name="XRefPaste12Row" hidden="1">#REF!</definedName>
    <definedName name="XRefPaste13" localSheetId="8" hidden="1">#REF!</definedName>
    <definedName name="XRefPaste13" hidden="1">#REF!</definedName>
    <definedName name="XRefPaste13Row" localSheetId="8" hidden="1">#REF!</definedName>
    <definedName name="XRefPaste13Row" hidden="1">#REF!</definedName>
    <definedName name="XRefPaste14" localSheetId="8" hidden="1">#REF!</definedName>
    <definedName name="XRefPaste14" hidden="1">#REF!</definedName>
    <definedName name="XRefPaste14Row" localSheetId="8" hidden="1">#REF!</definedName>
    <definedName name="XRefPaste14Row" hidden="1">#REF!</definedName>
    <definedName name="XRefPaste15Row" localSheetId="8" hidden="1">#REF!</definedName>
    <definedName name="XRefPaste15Row" hidden="1">#REF!</definedName>
    <definedName name="XRefPaste16" localSheetId="8" hidden="1">#REF!</definedName>
    <definedName name="XRefPaste16" hidden="1">#REF!</definedName>
    <definedName name="XRefPaste16Row" localSheetId="8" hidden="1">#REF!</definedName>
    <definedName name="XRefPaste16Row" hidden="1">#REF!</definedName>
    <definedName name="XRefPaste17Row" localSheetId="8" hidden="1">#REF!</definedName>
    <definedName name="XRefPaste17Row" hidden="1">#REF!</definedName>
    <definedName name="XRefPaste18Row" localSheetId="8" hidden="1">#REF!</definedName>
    <definedName name="XRefPaste18Row" hidden="1">#REF!</definedName>
    <definedName name="XRefPaste19" localSheetId="8" hidden="1">#REF!</definedName>
    <definedName name="XRefPaste19" hidden="1">#REF!</definedName>
    <definedName name="XRefPaste19Row" localSheetId="8" hidden="1">#REF!</definedName>
    <definedName name="XRefPaste19Row" hidden="1">#REF!</definedName>
    <definedName name="XRefPaste1Row" localSheetId="8" hidden="1">#REF!</definedName>
    <definedName name="XRefPaste1Row" hidden="1">#REF!</definedName>
    <definedName name="XRefPaste2" localSheetId="8" hidden="1">#REF!</definedName>
    <definedName name="XRefPaste2" hidden="1">#REF!</definedName>
    <definedName name="XRefPaste20Row" localSheetId="8" hidden="1">#REF!</definedName>
    <definedName name="XRefPaste20Row" hidden="1">#REF!</definedName>
    <definedName name="XRefPaste21" localSheetId="8" hidden="1">#REF!</definedName>
    <definedName name="XRefPaste21" hidden="1">#REF!</definedName>
    <definedName name="XRefPaste21Row" localSheetId="8" hidden="1">#REF!</definedName>
    <definedName name="XRefPaste21Row" hidden="1">#REF!</definedName>
    <definedName name="XRefPaste22" localSheetId="8" hidden="1">#REF!</definedName>
    <definedName name="XRefPaste22" hidden="1">#REF!</definedName>
    <definedName name="XRefPaste22Row" localSheetId="8" hidden="1">#REF!</definedName>
    <definedName name="XRefPaste22Row" hidden="1">#REF!</definedName>
    <definedName name="XRefPaste23" localSheetId="8" hidden="1">#REF!</definedName>
    <definedName name="XRefPaste23" hidden="1">#REF!</definedName>
    <definedName name="XRefPaste23Row" localSheetId="8" hidden="1">#REF!</definedName>
    <definedName name="XRefPaste23Row" hidden="1">#REF!</definedName>
    <definedName name="XRefPaste24" localSheetId="8" hidden="1">#REF!</definedName>
    <definedName name="XRefPaste24" hidden="1">#REF!</definedName>
    <definedName name="XRefPaste24Row" localSheetId="8" hidden="1">#REF!</definedName>
    <definedName name="XRefPaste24Row" hidden="1">#REF!</definedName>
    <definedName name="XRefPaste25Row" localSheetId="8" hidden="1">#REF!</definedName>
    <definedName name="XRefPaste25Row" hidden="1">#REF!</definedName>
    <definedName name="XRefPaste26Row" localSheetId="8" hidden="1">#REF!</definedName>
    <definedName name="XRefPaste26Row" hidden="1">#REF!</definedName>
    <definedName name="XRefPaste27Row" localSheetId="8" hidden="1">#REF!</definedName>
    <definedName name="XRefPaste27Row" hidden="1">#REF!</definedName>
    <definedName name="XRefPaste28Row" localSheetId="8" hidden="1">#REF!</definedName>
    <definedName name="XRefPaste28Row" hidden="1">#REF!</definedName>
    <definedName name="XRefPaste29" localSheetId="8" hidden="1">#REF!</definedName>
    <definedName name="XRefPaste29" hidden="1">#REF!</definedName>
    <definedName name="XRefPaste29Row" localSheetId="8" hidden="1">#REF!</definedName>
    <definedName name="XRefPaste29Row" hidden="1">#REF!</definedName>
    <definedName name="XRefPaste2Row" localSheetId="8" hidden="1">#REF!</definedName>
    <definedName name="XRefPaste2Row" hidden="1">#REF!</definedName>
    <definedName name="XRefPaste3" localSheetId="8" hidden="1">#REF!</definedName>
    <definedName name="XRefPaste3" hidden="1">#REF!</definedName>
    <definedName name="XRefPaste30" localSheetId="8" hidden="1">#REF!</definedName>
    <definedName name="XRefPaste30" hidden="1">#REF!</definedName>
    <definedName name="XRefPaste30Row" localSheetId="8" hidden="1">#REF!</definedName>
    <definedName name="XRefPaste30Row" hidden="1">#REF!</definedName>
    <definedName name="XRefPaste31Row" localSheetId="8" hidden="1">#REF!</definedName>
    <definedName name="XRefPaste31Row" hidden="1">#REF!</definedName>
    <definedName name="XRefPaste32Row" localSheetId="8" hidden="1">#REF!</definedName>
    <definedName name="XRefPaste32Row" hidden="1">#REF!</definedName>
    <definedName name="XRefPaste33Row" localSheetId="8" hidden="1">#REF!</definedName>
    <definedName name="XRefPaste33Row" hidden="1">#REF!</definedName>
    <definedName name="XRefPaste34Row" localSheetId="8" hidden="1">#REF!</definedName>
    <definedName name="XRefPaste34Row" hidden="1">#REF!</definedName>
    <definedName name="XRefPaste35Row" localSheetId="8" hidden="1">#REF!</definedName>
    <definedName name="XRefPaste35Row" hidden="1">#REF!</definedName>
    <definedName name="XRefPaste36Row" localSheetId="8" hidden="1">#REF!</definedName>
    <definedName name="XRefPaste36Row" hidden="1">#REF!</definedName>
    <definedName name="XRefPaste37Row" localSheetId="8" hidden="1">#REF!</definedName>
    <definedName name="XRefPaste37Row" hidden="1">#REF!</definedName>
    <definedName name="XRefPaste3Row" localSheetId="8" hidden="1">#REF!</definedName>
    <definedName name="XRefPaste3Row" hidden="1">#REF!</definedName>
    <definedName name="XRefPaste4Row" localSheetId="8" hidden="1">#REF!</definedName>
    <definedName name="XRefPaste4Row" hidden="1">#REF!</definedName>
    <definedName name="XRefPaste5Row" localSheetId="8" hidden="1">#REF!</definedName>
    <definedName name="XRefPaste5Row" hidden="1">#REF!</definedName>
    <definedName name="XRefPaste6Row" localSheetId="8" hidden="1">#REF!</definedName>
    <definedName name="XRefPaste6Row" hidden="1">#REF!</definedName>
    <definedName name="XRefPaste7Row" localSheetId="8" hidden="1">#REF!</definedName>
    <definedName name="XRefPaste7Row" hidden="1">#REF!</definedName>
    <definedName name="XRefPaste8Row" localSheetId="8" hidden="1">#REF!</definedName>
    <definedName name="XRefPaste8Row" hidden="1">#REF!</definedName>
    <definedName name="XRefPaste9Row" localSheetId="8" hidden="1">#REF!</definedName>
    <definedName name="XRefPaste9Row" hidden="1">#REF!</definedName>
    <definedName name="XRefPasteRangeCount" hidden="1">14</definedName>
    <definedName name="ｘｘｘ" localSheetId="8" hidden="1">#REF!</definedName>
    <definedName name="ｘｘｘ" hidden="1">#REF!</definedName>
    <definedName name="ｘｘｘｘｘｘｘｘｘｘｘｘｘｘ" localSheetId="8" hidden="1">#REF!</definedName>
    <definedName name="ｘｘｘｘｘｘｘｘｘｘｘｘｘｘ" hidden="1">#REF!</definedName>
    <definedName name="ｙ" localSheetId="8" hidden="1">#REF!</definedName>
    <definedName name="ｙ" hidden="1">#REF!</definedName>
    <definedName name="ｚ" localSheetId="8" hidden="1">#REF!</definedName>
    <definedName name="ｚ" hidden="1">#REF!</definedName>
    <definedName name="ZZZ" localSheetId="8" hidden="1">#REF!</definedName>
    <definedName name="ZZZ" hidden="1">#REF!</definedName>
    <definedName name="あああ" localSheetId="8" hidden="1">#REF!</definedName>
    <definedName name="あああ" hidden="1">#REF!</definedName>
    <definedName name="ああああ" localSheetId="8" hidden="1">#REF!</definedName>
    <definedName name="ああああ" hidden="1">#REF!</definedName>
    <definedName name="サンプル" localSheetId="8" hidden="1">#REF!</definedName>
    <definedName name="サンプル" hidden="1">#REF!</definedName>
    <definedName name="タスクドキュメント１" localSheetId="8" hidden="1">#REF!</definedName>
    <definedName name="タスクドキュメント１" hidden="1">#REF!</definedName>
    <definedName name="プレーヤー区分" localSheetId="8" hidden="1">#REF!</definedName>
    <definedName name="プレーヤー区分" hidden="1">#REF!</definedName>
    <definedName name="マスタデータ">#REF!</definedName>
    <definedName name="マスタデータ★">#REF!</definedName>
    <definedName name="マスタ表頭">#REF!</definedName>
    <definedName name="マスタ表頭★">#REF!</definedName>
    <definedName name="安藤" localSheetId="8" hidden="1">#REF!</definedName>
    <definedName name="安藤" hidden="1">#REF!</definedName>
    <definedName name="改ページ" localSheetId="8" hidden="1">#REF!</definedName>
    <definedName name="改ページ" hidden="1">#REF!</definedName>
    <definedName name="外部ユーザ入力情報新" localSheetId="8" hidden="1">#REF!</definedName>
    <definedName name="外部ユーザ入力情報新" hidden="1">#REF!</definedName>
    <definedName name="関連表" localSheetId="8" hidden="1">#REF!</definedName>
    <definedName name="関連表" hidden="1">#REF!</definedName>
    <definedName name="共通部" localSheetId="8" hidden="1">#REF!</definedName>
    <definedName name="共通部" hidden="1">#REF!</definedName>
    <definedName name="検査対応データ★">#REF!</definedName>
    <definedName name="検査対応表頭★">#REF!</definedName>
    <definedName name="個別対応データ">#REF!</definedName>
    <definedName name="個別対応表頭">#REF!</definedName>
    <definedName name="交付決定後データ">#REF!</definedName>
    <definedName name="交付決定後表頭">#REF!</definedName>
    <definedName name="更新履歴" localSheetId="8" hidden="1">#REF!</definedName>
    <definedName name="更新履歴" hidden="1">#REF!</definedName>
    <definedName name="項目条件" localSheetId="8" hidden="1">#REF!</definedName>
    <definedName name="項目条件" hidden="1">#REF!</definedName>
    <definedName name="参考出力イメージ" localSheetId="8" hidden="1">#REF!</definedName>
    <definedName name="参考出力イメージ" hidden="1">#REF!</definedName>
    <definedName name="資料" localSheetId="8" hidden="1">#REF!</definedName>
    <definedName name="資料" hidden="1">#REF!</definedName>
    <definedName name="住所区分" localSheetId="8" hidden="1">#REF!</definedName>
    <definedName name="住所区分" hidden="1">#REF!</definedName>
    <definedName name="詳細" localSheetId="8" hidden="1">#REF!</definedName>
    <definedName name="詳細" hidden="1">#REF!</definedName>
    <definedName name="束原" localSheetId="8" hidden="1">#REF!</definedName>
    <definedName name="束原" hidden="1">#REF!</definedName>
    <definedName name="担当データ">#REF!</definedName>
    <definedName name="担当データ★">#REF!</definedName>
    <definedName name="担当表頭">#REF!</definedName>
    <definedName name="担当表頭★">#REF!</definedName>
    <definedName name="汎用共通部" localSheetId="8" hidden="1">#REF!</definedName>
    <definedName name="汎用共通部" hidden="1">#REF!</definedName>
    <definedName name="表1" localSheetId="8" hidden="1">#REF!</definedName>
    <definedName name="表1" hidden="1">#REF!</definedName>
    <definedName name="補足説明※２" localSheetId="8"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35" l="1"/>
  <c r="B29" i="44"/>
  <c r="G18" i="62"/>
  <c r="H15" i="62"/>
  <c r="G16" i="62"/>
  <c r="G15" i="62"/>
  <c r="B30" i="53" l="1"/>
  <c r="E34" i="35" l="1"/>
  <c r="E33" i="35"/>
  <c r="E31" i="35"/>
  <c r="N28" i="35"/>
  <c r="P28" i="35"/>
  <c r="K28" i="35"/>
  <c r="H28" i="35"/>
  <c r="F28" i="35"/>
  <c r="C28" i="35"/>
  <c r="C18" i="35"/>
  <c r="N5" i="35"/>
  <c r="N4" i="35"/>
  <c r="Q2" i="35"/>
  <c r="O2" i="35"/>
  <c r="L2" i="35"/>
  <c r="G28" i="62"/>
  <c r="G27" i="62"/>
  <c r="G26" i="62"/>
  <c r="G25" i="62"/>
  <c r="G24" i="62"/>
  <c r="G23" i="62"/>
  <c r="G22" i="62"/>
  <c r="H27" i="62"/>
  <c r="H28" i="62"/>
  <c r="H26" i="62"/>
  <c r="H25" i="62"/>
  <c r="H24" i="62"/>
  <c r="H23" i="62"/>
  <c r="H22" i="62"/>
  <c r="H21" i="62"/>
  <c r="G21" i="62"/>
  <c r="G20" i="62"/>
  <c r="H20" i="62"/>
  <c r="H19" i="62"/>
  <c r="G19" i="62"/>
  <c r="H18" i="62"/>
  <c r="H17" i="62"/>
  <c r="H16" i="62"/>
  <c r="G17" i="62"/>
  <c r="G11" i="62"/>
  <c r="G10" i="62"/>
  <c r="B48" i="59"/>
  <c r="B47" i="59"/>
  <c r="B46" i="59"/>
  <c r="B45" i="59"/>
  <c r="B44" i="59"/>
  <c r="B43" i="59"/>
  <c r="B42" i="59"/>
  <c r="B41" i="59"/>
  <c r="B40" i="59"/>
  <c r="B39" i="59"/>
  <c r="B38" i="59"/>
  <c r="B37" i="59"/>
  <c r="B36" i="59"/>
  <c r="B35" i="59"/>
  <c r="B34" i="59"/>
  <c r="B33" i="59"/>
  <c r="B32" i="59"/>
  <c r="B31" i="59"/>
  <c r="B30" i="59"/>
  <c r="B29" i="59"/>
  <c r="B48" i="57"/>
  <c r="B47" i="57"/>
  <c r="B46" i="57"/>
  <c r="B45" i="57"/>
  <c r="B44" i="57"/>
  <c r="B43" i="57"/>
  <c r="B42" i="57"/>
  <c r="B41" i="57"/>
  <c r="B40" i="57"/>
  <c r="B39" i="57"/>
  <c r="B38" i="57"/>
  <c r="B37" i="57"/>
  <c r="B36" i="57"/>
  <c r="B35" i="57"/>
  <c r="B34" i="57"/>
  <c r="B33" i="57"/>
  <c r="B32" i="57"/>
  <c r="B31" i="57"/>
  <c r="B30" i="57"/>
  <c r="B29" i="57"/>
  <c r="B48" i="55"/>
  <c r="B47" i="55"/>
  <c r="B46" i="55"/>
  <c r="B45" i="55"/>
  <c r="B44" i="55"/>
  <c r="B43" i="55"/>
  <c r="B42" i="55"/>
  <c r="B41" i="55"/>
  <c r="B40" i="55"/>
  <c r="B39" i="55"/>
  <c r="B38" i="55"/>
  <c r="B37" i="55"/>
  <c r="B36" i="55"/>
  <c r="B35" i="55"/>
  <c r="B34" i="55"/>
  <c r="B33" i="55"/>
  <c r="B32" i="55"/>
  <c r="B31" i="55"/>
  <c r="B30" i="55"/>
  <c r="B29" i="55"/>
  <c r="B29" i="53"/>
  <c r="B48" i="53"/>
  <c r="B47" i="53"/>
  <c r="B46" i="53"/>
  <c r="B45" i="53"/>
  <c r="B44" i="53"/>
  <c r="B43" i="53"/>
  <c r="B42" i="53"/>
  <c r="B41" i="53"/>
  <c r="B40" i="53"/>
  <c r="B39" i="53"/>
  <c r="B38" i="53"/>
  <c r="B37" i="53"/>
  <c r="B36" i="53"/>
  <c r="B35" i="53"/>
  <c r="B34" i="53"/>
  <c r="B33" i="53"/>
  <c r="B32" i="53"/>
  <c r="B31" i="53"/>
  <c r="B48" i="51"/>
  <c r="B47" i="51"/>
  <c r="B46" i="51"/>
  <c r="B45" i="51"/>
  <c r="B44" i="51"/>
  <c r="B43" i="51"/>
  <c r="B42" i="51"/>
  <c r="B41" i="51"/>
  <c r="B40" i="51"/>
  <c r="B39" i="51"/>
  <c r="B38" i="51"/>
  <c r="B37" i="51"/>
  <c r="B36" i="51"/>
  <c r="B35" i="51"/>
  <c r="B34" i="51"/>
  <c r="B33" i="51"/>
  <c r="B32" i="51"/>
  <c r="B31" i="51"/>
  <c r="B30" i="51"/>
  <c r="B29" i="51"/>
  <c r="B29" i="48"/>
  <c r="B48" i="48"/>
  <c r="B47" i="48"/>
  <c r="B46" i="48"/>
  <c r="B45" i="48"/>
  <c r="B44" i="48"/>
  <c r="B43" i="48"/>
  <c r="B42" i="48"/>
  <c r="B41" i="48"/>
  <c r="B40" i="48"/>
  <c r="B39" i="48"/>
  <c r="B38" i="48"/>
  <c r="B37" i="48"/>
  <c r="B36" i="48"/>
  <c r="B35" i="48"/>
  <c r="B34" i="48"/>
  <c r="B33" i="48"/>
  <c r="B32" i="48"/>
  <c r="B31" i="48"/>
  <c r="B30" i="48"/>
  <c r="B48" i="44"/>
  <c r="B47" i="44"/>
  <c r="B46" i="44"/>
  <c r="B45" i="44"/>
  <c r="B44" i="44"/>
  <c r="B43" i="44"/>
  <c r="B42" i="44"/>
  <c r="B41" i="44"/>
  <c r="B40" i="44"/>
  <c r="B39" i="44"/>
  <c r="B38" i="44"/>
  <c r="B37" i="44"/>
  <c r="B36" i="44"/>
  <c r="B35" i="44"/>
  <c r="B34" i="44"/>
  <c r="B33" i="44"/>
  <c r="B32" i="44"/>
  <c r="B31" i="44"/>
  <c r="B30" i="44"/>
  <c r="G34" i="62" l="1"/>
  <c r="G35" i="62"/>
  <c r="G39" i="62"/>
  <c r="G40" i="62" s="1"/>
  <c r="H48" i="62" s="1"/>
  <c r="G38" i="62"/>
  <c r="H49" i="11" s="1"/>
  <c r="G49" i="62" l="1"/>
  <c r="G36" i="62"/>
  <c r="G42" i="62"/>
  <c r="H46" i="11"/>
  <c r="H50" i="11"/>
  <c r="G48" i="62" l="1"/>
  <c r="G44" i="62"/>
  <c r="H52" i="11"/>
  <c r="C37" i="35" s="1"/>
  <c r="H51" i="11"/>
  <c r="G43" i="62" l="1"/>
  <c r="H47" i="11" l="1"/>
  <c r="H53" i="11"/>
  <c r="C40" i="35" s="1"/>
  <c r="H48" i="11"/>
  <c r="H54" i="11" l="1"/>
  <c r="C43" i="35" s="1"/>
</calcChain>
</file>

<file path=xl/sharedStrings.xml><?xml version="1.0" encoding="utf-8"?>
<sst xmlns="http://schemas.openxmlformats.org/spreadsheetml/2006/main" count="1376" uniqueCount="317">
  <si>
    <t>0110_交付申請番号</t>
  </si>
  <si>
    <t>0120_補助事業者名</t>
    <rPh sb="5" eb="10">
      <t>ホジョジギョウシャ</t>
    </rPh>
    <rPh sb="10" eb="11">
      <t>メイ</t>
    </rPh>
    <phoneticPr fontId="4"/>
  </si>
  <si>
    <t>【経費区分】</t>
    <rPh sb="1" eb="5">
      <t>ケイヒクブン</t>
    </rPh>
    <phoneticPr fontId="5"/>
  </si>
  <si>
    <t>経費No.</t>
    <rPh sb="0" eb="2">
      <t>ケイヒ</t>
    </rPh>
    <phoneticPr fontId="5"/>
  </si>
  <si>
    <t>経費区分</t>
    <rPh sb="0" eb="4">
      <t>ケイヒクブン</t>
    </rPh>
    <phoneticPr fontId="5"/>
  </si>
  <si>
    <t>経費名</t>
    <rPh sb="0" eb="2">
      <t>ケイヒ</t>
    </rPh>
    <rPh sb="2" eb="3">
      <t>メイ</t>
    </rPh>
    <phoneticPr fontId="5"/>
  </si>
  <si>
    <t>経費の内容と必要性</t>
    <rPh sb="0" eb="2">
      <t>ケイヒ</t>
    </rPh>
    <rPh sb="3" eb="5">
      <t>ナイヨウ</t>
    </rPh>
    <rPh sb="6" eb="9">
      <t>ヒツヨウセイ</t>
    </rPh>
    <phoneticPr fontId="5"/>
  </si>
  <si>
    <t>本見積先（発注予定先）</t>
    <rPh sb="0" eb="3">
      <t>ホンミツモリ</t>
    </rPh>
    <rPh sb="3" eb="4">
      <t>サキ</t>
    </rPh>
    <rPh sb="5" eb="9">
      <t>ハッチュウヨテイ</t>
    </rPh>
    <rPh sb="9" eb="10">
      <t>サキ</t>
    </rPh>
    <phoneticPr fontId="5"/>
  </si>
  <si>
    <t>見積依頼書</t>
    <rPh sb="0" eb="2">
      <t>ミツモリ</t>
    </rPh>
    <rPh sb="2" eb="5">
      <t>イライショ</t>
    </rPh>
    <phoneticPr fontId="5"/>
  </si>
  <si>
    <t>見積書</t>
    <rPh sb="0" eb="3">
      <t>ミツモリショ</t>
    </rPh>
    <phoneticPr fontId="5"/>
  </si>
  <si>
    <t>相見積書</t>
    <rPh sb="0" eb="4">
      <t>アイミツモリショ</t>
    </rPh>
    <phoneticPr fontId="5"/>
  </si>
  <si>
    <t>資格の種類</t>
    <rPh sb="0" eb="2">
      <t>シカク</t>
    </rPh>
    <rPh sb="3" eb="5">
      <t>シュルイ</t>
    </rPh>
    <phoneticPr fontId="5"/>
  </si>
  <si>
    <t>委託費（うち、M&amp;A仲介・FA費用）</t>
    <phoneticPr fontId="5"/>
  </si>
  <si>
    <t>提出あり</t>
    <rPh sb="0" eb="2">
      <t>テイシュツ</t>
    </rPh>
    <phoneticPr fontId="5"/>
  </si>
  <si>
    <t>委託費（うち、デュー・ディリジェンス費用）</t>
    <phoneticPr fontId="5"/>
  </si>
  <si>
    <t>A</t>
    <phoneticPr fontId="5"/>
  </si>
  <si>
    <t>B</t>
    <phoneticPr fontId="5"/>
  </si>
  <si>
    <t>謝金</t>
  </si>
  <si>
    <t>C</t>
    <phoneticPr fontId="5"/>
  </si>
  <si>
    <t>旅費</t>
  </si>
  <si>
    <t>D</t>
    <phoneticPr fontId="5"/>
  </si>
  <si>
    <t>外注費</t>
  </si>
  <si>
    <t>E</t>
    <phoneticPr fontId="5"/>
  </si>
  <si>
    <t>システム利用料</t>
  </si>
  <si>
    <t>F</t>
    <phoneticPr fontId="5"/>
  </si>
  <si>
    <t>保険料</t>
  </si>
  <si>
    <t>I</t>
    <phoneticPr fontId="5"/>
  </si>
  <si>
    <t>廃業支援費</t>
    <rPh sb="0" eb="2">
      <t>ハイギョウ</t>
    </rPh>
    <rPh sb="2" eb="4">
      <t>シエン</t>
    </rPh>
    <rPh sb="4" eb="5">
      <t>ヒ</t>
    </rPh>
    <phoneticPr fontId="5"/>
  </si>
  <si>
    <t>J</t>
    <phoneticPr fontId="5"/>
  </si>
  <si>
    <t>在庫廃棄費</t>
    <rPh sb="0" eb="2">
      <t>ザイコ</t>
    </rPh>
    <rPh sb="2" eb="4">
      <t>ハイキ</t>
    </rPh>
    <rPh sb="4" eb="5">
      <t>ヒ</t>
    </rPh>
    <phoneticPr fontId="5"/>
  </si>
  <si>
    <t>K</t>
    <phoneticPr fontId="5"/>
  </si>
  <si>
    <t>解体費</t>
    <rPh sb="0" eb="3">
      <t>カイタイヒ</t>
    </rPh>
    <phoneticPr fontId="5"/>
  </si>
  <si>
    <t>L</t>
    <phoneticPr fontId="5"/>
  </si>
  <si>
    <t>原状回復費</t>
    <rPh sb="0" eb="5">
      <t>ゲンジョウカイフクヒ</t>
    </rPh>
    <phoneticPr fontId="5"/>
  </si>
  <si>
    <t>M</t>
    <phoneticPr fontId="5"/>
  </si>
  <si>
    <t>リースの解約費</t>
    <rPh sb="4" eb="7">
      <t>カイヤクヒ</t>
    </rPh>
    <phoneticPr fontId="5"/>
  </si>
  <si>
    <t>N</t>
    <phoneticPr fontId="5"/>
  </si>
  <si>
    <t>経費コード</t>
    <rPh sb="0" eb="2">
      <t>ケイヒ</t>
    </rPh>
    <phoneticPr fontId="5"/>
  </si>
  <si>
    <t>経費区分</t>
    <rPh sb="0" eb="2">
      <t>ケイヒ</t>
    </rPh>
    <rPh sb="2" eb="4">
      <t>クブン</t>
    </rPh>
    <phoneticPr fontId="5"/>
  </si>
  <si>
    <t>委託費（その他）</t>
    <rPh sb="6" eb="7">
      <t>タ</t>
    </rPh>
    <phoneticPr fontId="5"/>
  </si>
  <si>
    <t>AA</t>
    <phoneticPr fontId="5"/>
  </si>
  <si>
    <t>AB</t>
    <phoneticPr fontId="5"/>
  </si>
  <si>
    <t>謝金</t>
    <phoneticPr fontId="5"/>
  </si>
  <si>
    <t>旅費</t>
    <phoneticPr fontId="5"/>
  </si>
  <si>
    <t>外注費</t>
    <phoneticPr fontId="5"/>
  </si>
  <si>
    <t>システム利用料</t>
    <phoneticPr fontId="5"/>
  </si>
  <si>
    <t>保険料</t>
    <phoneticPr fontId="5"/>
  </si>
  <si>
    <t>G</t>
    <phoneticPr fontId="5"/>
  </si>
  <si>
    <t>H</t>
    <phoneticPr fontId="5"/>
  </si>
  <si>
    <t>相見積先</t>
    <rPh sb="0" eb="3">
      <t>アイミツ</t>
    </rPh>
    <rPh sb="3" eb="4">
      <t>サキ</t>
    </rPh>
    <phoneticPr fontId="5"/>
  </si>
  <si>
    <t xml:space="preserve"> </t>
    <phoneticPr fontId="5"/>
  </si>
  <si>
    <t>必須</t>
    <rPh sb="0" eb="2">
      <t>ヒッス</t>
    </rPh>
    <phoneticPr fontId="10"/>
  </si>
  <si>
    <t>　・・・　回答必須の項目となりますので、入力漏れ等が無いよう、必ず全ての項目に回答を記載してください。</t>
    <phoneticPr fontId="10"/>
  </si>
  <si>
    <t>該当必須</t>
    <rPh sb="0" eb="2">
      <t>ガイトウ</t>
    </rPh>
    <rPh sb="2" eb="4">
      <t>ヒッス</t>
    </rPh>
    <phoneticPr fontId="10"/>
  </si>
  <si>
    <t>　・・・　条件に該当する場合は回答必須の項目となりますので、該当時は必ず回答を記載してください。</t>
    <rPh sb="30" eb="33">
      <t>ガイトウジ</t>
    </rPh>
    <rPh sb="34" eb="35">
      <t>カナラ</t>
    </rPh>
    <phoneticPr fontId="10"/>
  </si>
  <si>
    <t>入力不要</t>
    <rPh sb="0" eb="2">
      <t>ニュウリョク</t>
    </rPh>
    <rPh sb="2" eb="4">
      <t>フヨウ</t>
    </rPh>
    <phoneticPr fontId="10"/>
  </si>
  <si>
    <t>　・・・　入力不要の項目（行）となります。</t>
    <rPh sb="10" eb="12">
      <t>コウモク</t>
    </rPh>
    <phoneticPr fontId="10"/>
  </si>
  <si>
    <t>■提出に際しては、パスワードをかけず、エクセル形式のままで提出してください。（ファイルをPDF等にしないでください。）</t>
    <rPh sb="1" eb="3">
      <t>テイシュツ</t>
    </rPh>
    <rPh sb="4" eb="5">
      <t>サイ</t>
    </rPh>
    <rPh sb="23" eb="25">
      <t>ケイシキ</t>
    </rPh>
    <rPh sb="29" eb="31">
      <t>テイシュツ</t>
    </rPh>
    <rPh sb="47" eb="48">
      <t>トウ</t>
    </rPh>
    <phoneticPr fontId="10"/>
  </si>
  <si>
    <t>＜記載に際しての注意＞</t>
    <rPh sb="1" eb="3">
      <t>キサイ</t>
    </rPh>
    <rPh sb="4" eb="5">
      <t>サイ</t>
    </rPh>
    <rPh sb="8" eb="10">
      <t>チュウイ</t>
    </rPh>
    <phoneticPr fontId="5"/>
  </si>
  <si>
    <t>記載に関する補足・記載例等</t>
    <rPh sb="0" eb="2">
      <t>キサイ</t>
    </rPh>
    <rPh sb="3" eb="4">
      <t>カン</t>
    </rPh>
    <rPh sb="6" eb="8">
      <t>ホソク</t>
    </rPh>
    <rPh sb="9" eb="12">
      <t>キサイレイ</t>
    </rPh>
    <rPh sb="12" eb="13">
      <t>トウ</t>
    </rPh>
    <phoneticPr fontId="5"/>
  </si>
  <si>
    <t>jGrants上のラベル（項目名）</t>
    <rPh sb="7" eb="8">
      <t>ジョウ</t>
    </rPh>
    <rPh sb="13" eb="15">
      <t>コウモク</t>
    </rPh>
    <rPh sb="15" eb="16">
      <t>メイ</t>
    </rPh>
    <phoneticPr fontId="5"/>
  </si>
  <si>
    <t>必須／
該当必須</t>
    <rPh sb="0" eb="2">
      <t>ヒッス</t>
    </rPh>
    <rPh sb="4" eb="8">
      <t>ガイトウヒッス</t>
    </rPh>
    <phoneticPr fontId="5"/>
  </si>
  <si>
    <t>備考（連絡欄）</t>
    <rPh sb="0" eb="2">
      <t>ビコウ</t>
    </rPh>
    <rPh sb="3" eb="6">
      <t>レンラクラン</t>
    </rPh>
    <phoneticPr fontId="5"/>
  </si>
  <si>
    <t>※本経費区分について、20個以上の経費申請を希望する場合には、事務局へ問い合わせください。</t>
    <rPh sb="1" eb="2">
      <t>ホン</t>
    </rPh>
    <rPh sb="2" eb="6">
      <t>ケイヒクブン</t>
    </rPh>
    <rPh sb="13" eb="16">
      <t>コイジョウ</t>
    </rPh>
    <rPh sb="17" eb="21">
      <t>ケイヒシンセイ</t>
    </rPh>
    <rPh sb="22" eb="24">
      <t>キボウ</t>
    </rPh>
    <rPh sb="26" eb="28">
      <t>バアイ</t>
    </rPh>
    <rPh sb="31" eb="34">
      <t>ジムキョク</t>
    </rPh>
    <rPh sb="35" eb="36">
      <t>ト</t>
    </rPh>
    <rPh sb="37" eb="38">
      <t>ア</t>
    </rPh>
    <phoneticPr fontId="5"/>
  </si>
  <si>
    <t>e</t>
    <phoneticPr fontId="5"/>
  </si>
  <si>
    <t>委託費（うち、M&amp;A仲介・FA費用）</t>
  </si>
  <si>
    <t>交付申請番号</t>
    <rPh sb="0" eb="6">
      <t>コウフシンセイバンゴウ</t>
    </rPh>
    <phoneticPr fontId="5"/>
  </si>
  <si>
    <t>補助事業者名</t>
    <rPh sb="0" eb="6">
      <t>ホジョジギョウシャメイ</t>
    </rPh>
    <phoneticPr fontId="5"/>
  </si>
  <si>
    <t>ー</t>
    <phoneticPr fontId="5"/>
  </si>
  <si>
    <t>補助事業の目的及び内容</t>
    <rPh sb="0" eb="4">
      <t>ホジョジギョウ</t>
    </rPh>
    <rPh sb="5" eb="7">
      <t>モクテキ</t>
    </rPh>
    <rPh sb="7" eb="8">
      <t>オヨ</t>
    </rPh>
    <rPh sb="9" eb="11">
      <t>ナイヨウ</t>
    </rPh>
    <phoneticPr fontId="5"/>
  </si>
  <si>
    <t>補助事業実施場所に係る住所</t>
    <rPh sb="0" eb="4">
      <t>ホジョジギョウ</t>
    </rPh>
    <rPh sb="4" eb="8">
      <t>ジッシバショ</t>
    </rPh>
    <rPh sb="9" eb="10">
      <t>カカ</t>
    </rPh>
    <rPh sb="11" eb="13">
      <t>ジュウショ</t>
    </rPh>
    <phoneticPr fontId="5"/>
  </si>
  <si>
    <t>5320_補助対象経費（税抜き、単位：円）</t>
    <phoneticPr fontId="5"/>
  </si>
  <si>
    <t>5330_補助金交付申請額（税抜き、単位：円）</t>
    <phoneticPr fontId="5"/>
  </si>
  <si>
    <t>記載項目</t>
    <rPh sb="0" eb="2">
      <t>コウモク</t>
    </rPh>
    <phoneticPr fontId="5"/>
  </si>
  <si>
    <t>申請者記載欄</t>
    <rPh sb="0" eb="3">
      <t>シンセイ_x0000__x0000_</t>
    </rPh>
    <rPh sb="3" eb="5">
      <t/>
    </rPh>
    <phoneticPr fontId="5"/>
  </si>
  <si>
    <t>記載パターン</t>
    <rPh sb="0" eb="2">
      <t>キサイ</t>
    </rPh>
    <phoneticPr fontId="5"/>
  </si>
  <si>
    <t>記述式</t>
    <rPh sb="0" eb="3">
      <t>キジュツシキ</t>
    </rPh>
    <phoneticPr fontId="5"/>
  </si>
  <si>
    <t>記述式</t>
    <rPh sb="0" eb="2">
      <t>キジュツ</t>
    </rPh>
    <rPh sb="2" eb="3">
      <t>シキ</t>
    </rPh>
    <phoneticPr fontId="5"/>
  </si>
  <si>
    <t>自動反映式</t>
    <rPh sb="0" eb="2">
      <t>ジドウ</t>
    </rPh>
    <rPh sb="2" eb="4">
      <t>ハンエイ</t>
    </rPh>
    <rPh sb="4" eb="5">
      <t>シキ</t>
    </rPh>
    <phoneticPr fontId="5"/>
  </si>
  <si>
    <t>（実施場所が複数ある場合）
補助事業実施場所に係る住所②</t>
    <rPh sb="1" eb="3">
      <t>ジッシ</t>
    </rPh>
    <rPh sb="3" eb="5">
      <t>バショ</t>
    </rPh>
    <rPh sb="6" eb="8">
      <t>フクスウ</t>
    </rPh>
    <rPh sb="10" eb="12">
      <t>バアイ</t>
    </rPh>
    <phoneticPr fontId="5"/>
  </si>
  <si>
    <t>（実施場所が複数ある場合）
補助事業実施場所に係る住所③</t>
    <phoneticPr fontId="5"/>
  </si>
  <si>
    <t>（実施場所が複数ある場合）
補助事業実施場所に係る住所④</t>
    <phoneticPr fontId="5"/>
  </si>
  <si>
    <t>補助対象経費
（税抜き、単位：円）</t>
    <rPh sb="0" eb="4">
      <t>ホジョタイショウ</t>
    </rPh>
    <rPh sb="4" eb="6">
      <t>ケイヒ</t>
    </rPh>
    <phoneticPr fontId="5"/>
  </si>
  <si>
    <t>補助金交付申請額
（税抜き、単位：円）</t>
    <rPh sb="0" eb="3">
      <t>ホジョキン</t>
    </rPh>
    <rPh sb="3" eb="8">
      <t>コウフシンセイガク</t>
    </rPh>
    <phoneticPr fontId="5"/>
  </si>
  <si>
    <t>『採択通知書』に記載のある「交付申請番号」を入力してください。
例）HSB9999、HSS9999</t>
  </si>
  <si>
    <t>補助対象経費（事業費）の合計額（単位：円）</t>
  </si>
  <si>
    <t>事業費の交付予定額（単位：円）</t>
    <rPh sb="0" eb="3">
      <t>ジギョウヒ</t>
    </rPh>
    <rPh sb="4" eb="6">
      <t>コウフ</t>
    </rPh>
    <rPh sb="6" eb="8">
      <t>ヨテイ</t>
    </rPh>
    <rPh sb="8" eb="9">
      <t>ガク</t>
    </rPh>
    <rPh sb="10" eb="12">
      <t>タンイ</t>
    </rPh>
    <rPh sb="13" eb="14">
      <t>エン</t>
    </rPh>
    <phoneticPr fontId="5"/>
  </si>
  <si>
    <t>補助対象経費（廃業費）の合計額（単位：円）</t>
  </si>
  <si>
    <t>廃業費の交付予定額（単位：円）</t>
  </si>
  <si>
    <t>2.交付申請_補助事業者情報</t>
    <rPh sb="2" eb="6">
      <t>コウフシンセイ</t>
    </rPh>
    <rPh sb="7" eb="12">
      <t>ホジョジギョウシャ</t>
    </rPh>
    <rPh sb="12" eb="14">
      <t>ジョウホウ</t>
    </rPh>
    <phoneticPr fontId="5"/>
  </si>
  <si>
    <t>3.交付申請_補助事業情報・補助金交付申請額</t>
    <rPh sb="2" eb="6">
      <t>コウフシンセイ</t>
    </rPh>
    <rPh sb="7" eb="9">
      <t>ホジョ</t>
    </rPh>
    <rPh sb="9" eb="11">
      <t>ジギョウ</t>
    </rPh>
    <rPh sb="11" eb="13">
      <t>ジョウホウ</t>
    </rPh>
    <rPh sb="14" eb="17">
      <t>ホジョキン</t>
    </rPh>
    <rPh sb="17" eb="19">
      <t>コウフ</t>
    </rPh>
    <rPh sb="19" eb="21">
      <t>シンセイ</t>
    </rPh>
    <rPh sb="21" eb="22">
      <t>ガク</t>
    </rPh>
    <phoneticPr fontId="5"/>
  </si>
  <si>
    <t>1.公募申請_申請内容</t>
    <rPh sb="2" eb="4">
      <t>コウボ</t>
    </rPh>
    <rPh sb="4" eb="6">
      <t>シンセイ</t>
    </rPh>
    <rPh sb="7" eb="9">
      <t>シンセイ</t>
    </rPh>
    <rPh sb="9" eb="11">
      <t>ナイヨウ</t>
    </rPh>
    <phoneticPr fontId="5"/>
  </si>
  <si>
    <t>（様式第1）</t>
    <rPh sb="1" eb="3">
      <t>ヨウシキ</t>
    </rPh>
    <rPh sb="3" eb="4">
      <t>ダイ</t>
    </rPh>
    <phoneticPr fontId="22"/>
  </si>
  <si>
    <t>年</t>
    <rPh sb="0" eb="1">
      <t>ネン</t>
    </rPh>
    <phoneticPr fontId="22"/>
  </si>
  <si>
    <t>月</t>
    <rPh sb="0" eb="1">
      <t>ツキ</t>
    </rPh>
    <phoneticPr fontId="22"/>
  </si>
  <si>
    <t>日</t>
    <rPh sb="0" eb="1">
      <t>ニチ</t>
    </rPh>
    <phoneticPr fontId="22"/>
  </si>
  <si>
    <t>事業承継・Ｍ＆Ａ補助金事務局 御中</t>
    <rPh sb="0" eb="2">
      <t>ジギョウ</t>
    </rPh>
    <rPh sb="2" eb="4">
      <t>ショウケイ</t>
    </rPh>
    <rPh sb="8" eb="11">
      <t>ホジョキン</t>
    </rPh>
    <rPh sb="10" eb="12">
      <t>オンチュウ</t>
    </rPh>
    <phoneticPr fontId="5"/>
  </si>
  <si>
    <t>交付申請番号：</t>
    <rPh sb="0" eb="6">
      <t>コウフシンセイバンゴウ</t>
    </rPh>
    <phoneticPr fontId="22"/>
  </si>
  <si>
    <t>凡例</t>
    <phoneticPr fontId="22"/>
  </si>
  <si>
    <t>自動
表示</t>
    <rPh sb="0" eb="2">
      <t>ジドウ</t>
    </rPh>
    <rPh sb="3" eb="5">
      <t>ヒョウジ</t>
    </rPh>
    <phoneticPr fontId="22"/>
  </si>
  <si>
    <t>補助事業者名：</t>
    <rPh sb="0" eb="2">
      <t>ホジョ</t>
    </rPh>
    <rPh sb="2" eb="4">
      <t>ジギョウ</t>
    </rPh>
    <rPh sb="4" eb="5">
      <t>シャ</t>
    </rPh>
    <rPh sb="5" eb="6">
      <t>メイ</t>
    </rPh>
    <phoneticPr fontId="22"/>
  </si>
  <si>
    <t>中小企業生産性革命推進事業　事業承継・Ｍ＆Ａ補助金（専門家活用枠）交付申請書</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phoneticPr fontId="5"/>
  </si>
  <si>
    <t>記</t>
    <rPh sb="0" eb="1">
      <t>キ</t>
    </rPh>
    <phoneticPr fontId="5"/>
  </si>
  <si>
    <t>１．</t>
    <phoneticPr fontId="26"/>
  </si>
  <si>
    <t>ⅰ.補助事業期間中に変更できない申請内容に、変更が生じた</t>
    <rPh sb="2" eb="4">
      <t>ホジョ</t>
    </rPh>
    <rPh sb="4" eb="6">
      <t>ジギョウ</t>
    </rPh>
    <rPh sb="6" eb="8">
      <t>キカン</t>
    </rPh>
    <rPh sb="8" eb="9">
      <t>チュウ</t>
    </rPh>
    <rPh sb="10" eb="12">
      <t>ヘンコウ</t>
    </rPh>
    <rPh sb="16" eb="20">
      <t>シンセイナイヨウ</t>
    </rPh>
    <rPh sb="22" eb="24">
      <t>ヘンコウ</t>
    </rPh>
    <rPh sb="25" eb="26">
      <t>ショウ</t>
    </rPh>
    <phoneticPr fontId="5"/>
  </si>
  <si>
    <t>ⅱ.補助事業期間中に補助事業の遂行が困難になった</t>
    <rPh sb="2" eb="4">
      <t>ホジョ</t>
    </rPh>
    <rPh sb="4" eb="6">
      <t>ジギョウ</t>
    </rPh>
    <rPh sb="6" eb="8">
      <t>キカン</t>
    </rPh>
    <rPh sb="8" eb="9">
      <t>ナカ</t>
    </rPh>
    <rPh sb="10" eb="12">
      <t>ホジョ</t>
    </rPh>
    <rPh sb="12" eb="14">
      <t>ジギョウ</t>
    </rPh>
    <rPh sb="15" eb="17">
      <t>スイコウ</t>
    </rPh>
    <rPh sb="18" eb="20">
      <t>コンナン</t>
    </rPh>
    <phoneticPr fontId="5"/>
  </si>
  <si>
    <t>ⅲ.『補助金交付決定通知書（様式第1）』を受領したが補助金交付を辞退する</t>
    <phoneticPr fontId="5"/>
  </si>
  <si>
    <t>補助事業者の変更</t>
    <rPh sb="0" eb="2">
      <t>ホジョ</t>
    </rPh>
    <rPh sb="2" eb="4">
      <t>ジギョウ</t>
    </rPh>
    <rPh sb="4" eb="5">
      <t>シャ</t>
    </rPh>
    <rPh sb="6" eb="8">
      <t>ヘンコウ</t>
    </rPh>
    <phoneticPr fontId="5"/>
  </si>
  <si>
    <t>2．</t>
    <phoneticPr fontId="26"/>
  </si>
  <si>
    <t>補助事業の開始及び完了予定日</t>
    <rPh sb="0" eb="4">
      <t>ホジョジギョウ</t>
    </rPh>
    <rPh sb="5" eb="7">
      <t>カイシ</t>
    </rPh>
    <rPh sb="7" eb="8">
      <t>オヨ</t>
    </rPh>
    <rPh sb="9" eb="14">
      <t>カンリョウヨテイビ</t>
    </rPh>
    <phoneticPr fontId="5"/>
  </si>
  <si>
    <t>支援類型の変更</t>
    <rPh sb="0" eb="2">
      <t>シエン</t>
    </rPh>
    <rPh sb="2" eb="4">
      <t>ルイケイ</t>
    </rPh>
    <rPh sb="5" eb="7">
      <t>ヘンコウ</t>
    </rPh>
    <phoneticPr fontId="5"/>
  </si>
  <si>
    <t>補助事業期間の変更</t>
    <rPh sb="0" eb="2">
      <t>ホジョ</t>
    </rPh>
    <rPh sb="2" eb="4">
      <t>ジギョウ</t>
    </rPh>
    <rPh sb="4" eb="6">
      <t>キカン</t>
    </rPh>
    <rPh sb="7" eb="9">
      <t>ヘンコウ</t>
    </rPh>
    <phoneticPr fontId="5"/>
  </si>
  <si>
    <t>2.1 補助事業の開始予定日</t>
    <rPh sb="4" eb="6">
      <t>ホジョ</t>
    </rPh>
    <rPh sb="6" eb="8">
      <t>ジギョウ</t>
    </rPh>
    <rPh sb="9" eb="11">
      <t>カイシ</t>
    </rPh>
    <rPh sb="11" eb="14">
      <t>ヨテイビ</t>
    </rPh>
    <phoneticPr fontId="5"/>
  </si>
  <si>
    <t>2.2 補助事業の完了予定日</t>
    <rPh sb="4" eb="6">
      <t>ホジョ</t>
    </rPh>
    <rPh sb="6" eb="8">
      <t>ジギョウ</t>
    </rPh>
    <rPh sb="9" eb="11">
      <t>カンリョウ</t>
    </rPh>
    <rPh sb="11" eb="13">
      <t>ヨテイ</t>
    </rPh>
    <rPh sb="13" eb="14">
      <t>ビ</t>
    </rPh>
    <phoneticPr fontId="5"/>
  </si>
  <si>
    <t>引継ぎ形態の変更</t>
    <rPh sb="0" eb="2">
      <t>ヒキツ</t>
    </rPh>
    <rPh sb="3" eb="5">
      <t>ケイタイ</t>
    </rPh>
    <rPh sb="6" eb="8">
      <t>ヘンコウ</t>
    </rPh>
    <phoneticPr fontId="5"/>
  </si>
  <si>
    <t>月</t>
    <rPh sb="0" eb="1">
      <t>ガツ</t>
    </rPh>
    <phoneticPr fontId="22"/>
  </si>
  <si>
    <t>~</t>
    <phoneticPr fontId="5"/>
  </si>
  <si>
    <t>共同申請者の変更</t>
    <rPh sb="0" eb="2">
      <t>キョウドウ</t>
    </rPh>
    <rPh sb="2" eb="5">
      <t>シンセイシャ</t>
    </rPh>
    <rPh sb="6" eb="8">
      <t>ヘンコウ</t>
    </rPh>
    <phoneticPr fontId="5"/>
  </si>
  <si>
    <t>補助対象経費の変更</t>
    <rPh sb="0" eb="6">
      <t>ホジョタイショウケイヒ</t>
    </rPh>
    <rPh sb="7" eb="9">
      <t>ヘンコウ</t>
    </rPh>
    <phoneticPr fontId="5"/>
  </si>
  <si>
    <t>3．</t>
    <phoneticPr fontId="26"/>
  </si>
  <si>
    <t>補助事業実施場所に係る住所</t>
    <rPh sb="0" eb="8">
      <t>ホジョジギョウジッシバショ</t>
    </rPh>
    <rPh sb="9" eb="10">
      <t>カカワ</t>
    </rPh>
    <rPh sb="11" eb="13">
      <t>ジュウショ</t>
    </rPh>
    <phoneticPr fontId="5"/>
  </si>
  <si>
    <t>3.1 住所①</t>
    <rPh sb="4" eb="6">
      <t>ジュウショ</t>
    </rPh>
    <phoneticPr fontId="5"/>
  </si>
  <si>
    <t>3.2 住所②</t>
    <rPh sb="4" eb="6">
      <t>ジュウショ</t>
    </rPh>
    <phoneticPr fontId="5"/>
  </si>
  <si>
    <t>3.3 住所③</t>
    <rPh sb="4" eb="6">
      <t>ジュウショ</t>
    </rPh>
    <phoneticPr fontId="5"/>
  </si>
  <si>
    <t>3.4 住所④</t>
    <rPh sb="4" eb="6">
      <t>ジュウショ</t>
    </rPh>
    <phoneticPr fontId="5"/>
  </si>
  <si>
    <t>4．</t>
    <phoneticPr fontId="26"/>
  </si>
  <si>
    <t>5．</t>
    <phoneticPr fontId="26"/>
  </si>
  <si>
    <t>補助対象経費（税抜き、単位：円）</t>
    <rPh sb="0" eb="2">
      <t>ホジョ</t>
    </rPh>
    <rPh sb="2" eb="4">
      <t>タイショウ</t>
    </rPh>
    <rPh sb="4" eb="6">
      <t>ケイヒ</t>
    </rPh>
    <rPh sb="8" eb="9">
      <t>ヌ</t>
    </rPh>
    <phoneticPr fontId="5"/>
  </si>
  <si>
    <t>6．</t>
    <phoneticPr fontId="26"/>
  </si>
  <si>
    <t>補助金交付申請額（税抜き、単位：円）</t>
    <rPh sb="0" eb="8">
      <t>ホジョキンコウフシンセイガク</t>
    </rPh>
    <rPh sb="10" eb="11">
      <t>ヌ</t>
    </rPh>
    <phoneticPr fontId="5"/>
  </si>
  <si>
    <t>1010_Ⅰ.事業費の申請経費の合計金額</t>
    <phoneticPr fontId="5"/>
  </si>
  <si>
    <t>1020_Ⅰ.事業費の交付予定額</t>
    <phoneticPr fontId="5"/>
  </si>
  <si>
    <t>1050_Ⅲ.廃業費（併用申請）の申請経費の合計金額</t>
    <phoneticPr fontId="5"/>
  </si>
  <si>
    <t>1060_Ⅲ.廃業費（併用申請）の交付予定金額</t>
  </si>
  <si>
    <t>5120_事業費の補助対象経費（税抜き、単位：円）</t>
    <rPh sb="9" eb="13">
      <t>ホジョタイショウ</t>
    </rPh>
    <rPh sb="13" eb="15">
      <t>ケイヒ</t>
    </rPh>
    <rPh sb="16" eb="18">
      <t>ゼイヌ</t>
    </rPh>
    <rPh sb="20" eb="22">
      <t>タンイ</t>
    </rPh>
    <rPh sb="23" eb="24">
      <t>エン</t>
    </rPh>
    <phoneticPr fontId="3"/>
  </si>
  <si>
    <t>5130_事業費の補助金交付申請額（税抜き、単位：円）</t>
    <rPh sb="9" eb="12">
      <t>ホジョキン</t>
    </rPh>
    <rPh sb="12" eb="17">
      <t>コウフシンセイガク</t>
    </rPh>
    <rPh sb="18" eb="20">
      <t>ゼイヌ</t>
    </rPh>
    <rPh sb="22" eb="24">
      <t>タンイ</t>
    </rPh>
    <rPh sb="25" eb="26">
      <t>エン</t>
    </rPh>
    <phoneticPr fontId="3"/>
  </si>
  <si>
    <t>事業費の補助対象経費（税抜き、単位：円）</t>
    <rPh sb="4" eb="8">
      <t>ホジョタイショウ</t>
    </rPh>
    <rPh sb="8" eb="10">
      <t>ケイヒ</t>
    </rPh>
    <rPh sb="11" eb="13">
      <t>ゼイヌ</t>
    </rPh>
    <rPh sb="15" eb="17">
      <t>タンイ</t>
    </rPh>
    <rPh sb="18" eb="19">
      <t>エン</t>
    </rPh>
    <phoneticPr fontId="3"/>
  </si>
  <si>
    <t>事業費の補助金交付申請額（税抜き、単位：円）</t>
    <rPh sb="4" eb="7">
      <t>ホジョキン</t>
    </rPh>
    <rPh sb="7" eb="12">
      <t>コウフシンセイガク</t>
    </rPh>
    <rPh sb="13" eb="15">
      <t>ゼイヌ</t>
    </rPh>
    <rPh sb="17" eb="19">
      <t>タンイ</t>
    </rPh>
    <rPh sb="20" eb="21">
      <t>エン</t>
    </rPh>
    <phoneticPr fontId="3"/>
  </si>
  <si>
    <t>5220_廃業費の補助対象経費（税抜き、単位：円）</t>
    <rPh sb="9" eb="13">
      <t>ホジョタイショウ</t>
    </rPh>
    <rPh sb="13" eb="15">
      <t>ケイヒ</t>
    </rPh>
    <rPh sb="16" eb="18">
      <t>ゼイヌ</t>
    </rPh>
    <rPh sb="20" eb="22">
      <t>タンイ</t>
    </rPh>
    <rPh sb="23" eb="24">
      <t>エン</t>
    </rPh>
    <phoneticPr fontId="3"/>
  </si>
  <si>
    <t>5230_廃業費の補助金交付申請額（税抜き、単位：円）</t>
    <rPh sb="9" eb="12">
      <t>ホジョキン</t>
    </rPh>
    <rPh sb="12" eb="17">
      <t>コウフシンセイガク</t>
    </rPh>
    <rPh sb="18" eb="20">
      <t>ゼイヌ</t>
    </rPh>
    <rPh sb="22" eb="24">
      <t>タンイ</t>
    </rPh>
    <rPh sb="25" eb="26">
      <t>エン</t>
    </rPh>
    <phoneticPr fontId="3"/>
  </si>
  <si>
    <t>廃業費の補助対象経費（税抜き、単位：円）</t>
    <rPh sb="4" eb="8">
      <t>ホジョタイショウ</t>
    </rPh>
    <rPh sb="8" eb="10">
      <t>ケイヒ</t>
    </rPh>
    <rPh sb="11" eb="13">
      <t>ゼイヌ</t>
    </rPh>
    <rPh sb="15" eb="17">
      <t>タンイ</t>
    </rPh>
    <rPh sb="18" eb="19">
      <t>エン</t>
    </rPh>
    <phoneticPr fontId="3"/>
  </si>
  <si>
    <t>廃業費の補助金交付申請額（税抜き、単位：円）</t>
    <rPh sb="4" eb="7">
      <t>ホジョキン</t>
    </rPh>
    <rPh sb="7" eb="12">
      <t>コウフシンセイガク</t>
    </rPh>
    <rPh sb="13" eb="15">
      <t>ゼイヌ</t>
    </rPh>
    <rPh sb="17" eb="19">
      <t>タンイ</t>
    </rPh>
    <rPh sb="20" eb="21">
      <t>エン</t>
    </rPh>
    <phoneticPr fontId="3"/>
  </si>
  <si>
    <t>7．</t>
    <phoneticPr fontId="26"/>
  </si>
  <si>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5"/>
  </si>
  <si>
    <t>8．</t>
    <phoneticPr fontId="26"/>
  </si>
  <si>
    <t>同上の金額の算出基礎</t>
    <rPh sb="0" eb="2">
      <t>ドウジョウ</t>
    </rPh>
    <rPh sb="3" eb="5">
      <t>キンガク</t>
    </rPh>
    <rPh sb="6" eb="8">
      <t>サンシュツ</t>
    </rPh>
    <rPh sb="8" eb="10">
      <t>キソ</t>
    </rPh>
    <phoneticPr fontId="5"/>
  </si>
  <si>
    <t>経費明細表</t>
    <rPh sb="0" eb="2">
      <t>ケイヒ</t>
    </rPh>
    <rPh sb="2" eb="5">
      <t>メイサイヒョウ</t>
    </rPh>
    <phoneticPr fontId="5"/>
  </si>
  <si>
    <t>1.補助率</t>
    <rPh sb="2" eb="5">
      <t>ホジョリツ</t>
    </rPh>
    <phoneticPr fontId="5"/>
  </si>
  <si>
    <t>補助率</t>
    <rPh sb="0" eb="3">
      <t>ホジョリツ</t>
    </rPh>
    <phoneticPr fontId="10"/>
  </si>
  <si>
    <t>項目</t>
    <rPh sb="0" eb="2">
      <t>コウモク</t>
    </rPh>
    <phoneticPr fontId="5"/>
  </si>
  <si>
    <t>事業費の交付予定額（単位：円）</t>
  </si>
  <si>
    <t>廃業費の交付予定額（単位：円）</t>
    <phoneticPr fontId="5"/>
  </si>
  <si>
    <t>2.公募申請_申請内容</t>
    <rPh sb="2" eb="4">
      <t>コウボ</t>
    </rPh>
    <rPh sb="4" eb="6">
      <t>シンセイ</t>
    </rPh>
    <rPh sb="7" eb="9">
      <t>シンセイ</t>
    </rPh>
    <rPh sb="9" eb="11">
      <t>ナイヨウ</t>
    </rPh>
    <phoneticPr fontId="5"/>
  </si>
  <si>
    <t>委託費（うち、デュー・ディリジェンス費用）</t>
  </si>
  <si>
    <t>3.交付申請_申請内容概要</t>
    <rPh sb="2" eb="4">
      <t>コウフ</t>
    </rPh>
    <rPh sb="4" eb="6">
      <t>シンセイ</t>
    </rPh>
    <rPh sb="7" eb="9">
      <t>シンセイ</t>
    </rPh>
    <rPh sb="9" eb="11">
      <t>ナイヨウ</t>
    </rPh>
    <rPh sb="11" eb="13">
      <t>ガイヨウ</t>
    </rPh>
    <phoneticPr fontId="5"/>
  </si>
  <si>
    <t>判定項目</t>
    <rPh sb="0" eb="2">
      <t>ハンテイ</t>
    </rPh>
    <rPh sb="2" eb="4">
      <t>コウモク</t>
    </rPh>
    <phoneticPr fontId="5"/>
  </si>
  <si>
    <t>金額</t>
    <rPh sb="0" eb="2">
      <t>キンガク</t>
    </rPh>
    <phoneticPr fontId="5"/>
  </si>
  <si>
    <t>数値</t>
    <rPh sb="0" eb="2">
      <t>スウチ</t>
    </rPh>
    <phoneticPr fontId="5"/>
  </si>
  <si>
    <t>プルダウン選択</t>
    <rPh sb="5" eb="7">
      <t>センタク</t>
    </rPh>
    <phoneticPr fontId="26"/>
  </si>
  <si>
    <t>委託費</t>
    <rPh sb="0" eb="3">
      <t>イタクヒ</t>
    </rPh>
    <phoneticPr fontId="26"/>
  </si>
  <si>
    <t>提出なし</t>
    <rPh sb="0" eb="2">
      <t>テイシュツ</t>
    </rPh>
    <phoneticPr fontId="5"/>
  </si>
  <si>
    <t>該当あり</t>
    <rPh sb="0" eb="2">
      <t>ガイトウ</t>
    </rPh>
    <phoneticPr fontId="5"/>
  </si>
  <si>
    <t>該当なし</t>
    <rPh sb="0" eb="2">
      <t>ガイトウ</t>
    </rPh>
    <phoneticPr fontId="5"/>
  </si>
  <si>
    <t>提出あり</t>
    <rPh sb="0" eb="2">
      <t>テイシュツ</t>
    </rPh>
    <phoneticPr fontId="26"/>
  </si>
  <si>
    <t>提出なし</t>
    <rPh sb="0" eb="2">
      <t>テイシュツ</t>
    </rPh>
    <phoneticPr fontId="26"/>
  </si>
  <si>
    <t>半角数値を入力</t>
    <rPh sb="0" eb="4">
      <t>ハンカクスウチ</t>
    </rPh>
    <rPh sb="5" eb="7">
      <t>ニュウリョク</t>
    </rPh>
    <phoneticPr fontId="26"/>
  </si>
  <si>
    <t>e</t>
    <phoneticPr fontId="26"/>
  </si>
  <si>
    <t>謝金</t>
    <rPh sb="0" eb="2">
      <t>シャキン</t>
    </rPh>
    <phoneticPr fontId="26"/>
  </si>
  <si>
    <t>外注費</t>
    <rPh sb="0" eb="3">
      <t>ガイチュウヒ</t>
    </rPh>
    <phoneticPr fontId="26"/>
  </si>
  <si>
    <t>保険料</t>
    <rPh sb="0" eb="3">
      <t>ホケンリョウ</t>
    </rPh>
    <phoneticPr fontId="26"/>
  </si>
  <si>
    <t>補足証憑（マッチングサービスの概要・報酬体系が確認できる資料）</t>
    <rPh sb="0" eb="2">
      <t>ホソク</t>
    </rPh>
    <rPh sb="2" eb="4">
      <t>ショウヒョウ</t>
    </rPh>
    <rPh sb="15" eb="17">
      <t>ガイヨウ</t>
    </rPh>
    <rPh sb="18" eb="22">
      <t>ホウシュウタイケイ</t>
    </rPh>
    <rPh sb="23" eb="25">
      <t>カクニン</t>
    </rPh>
    <rPh sb="28" eb="30">
      <t>シリョウ</t>
    </rPh>
    <phoneticPr fontId="5"/>
  </si>
  <si>
    <t>補足証憑（2者以上からの断り証憑）</t>
    <rPh sb="0" eb="2">
      <t>ホソク</t>
    </rPh>
    <rPh sb="2" eb="4">
      <t>ショウヒョウ</t>
    </rPh>
    <rPh sb="6" eb="9">
      <t>シャイジョウ</t>
    </rPh>
    <rPh sb="12" eb="13">
      <t>コトワ</t>
    </rPh>
    <rPh sb="14" eb="16">
      <t>ショウヒョウ</t>
    </rPh>
    <phoneticPr fontId="5"/>
  </si>
  <si>
    <t>システム利用料</t>
    <rPh sb="4" eb="7">
      <t>リヨウリョウ</t>
    </rPh>
    <phoneticPr fontId="26"/>
  </si>
  <si>
    <t>〇</t>
    <phoneticPr fontId="26"/>
  </si>
  <si>
    <t>✕</t>
    <phoneticPr fontId="26"/>
  </si>
  <si>
    <t>旅費</t>
    <rPh sb="0" eb="2">
      <t>リョヒ</t>
    </rPh>
    <phoneticPr fontId="26"/>
  </si>
  <si>
    <t>本見積先
（発注予定先）</t>
    <rPh sb="0" eb="3">
      <t>ホンミツモリ</t>
    </rPh>
    <rPh sb="3" eb="4">
      <t>サキ</t>
    </rPh>
    <rPh sb="6" eb="10">
      <t>ハッチュウヨテイ</t>
    </rPh>
    <rPh sb="10" eb="11">
      <t>サキ</t>
    </rPh>
    <phoneticPr fontId="5"/>
  </si>
  <si>
    <t>補足証憑
(2者以上の断り証憑)</t>
    <rPh sb="0" eb="2">
      <t>ホソク</t>
    </rPh>
    <rPh sb="2" eb="4">
      <t>ショウヒョウ</t>
    </rPh>
    <phoneticPr fontId="5"/>
  </si>
  <si>
    <t>補足証憑
(専門家の職位等を確認できる資料)</t>
    <rPh sb="0" eb="2">
      <t>ホソク</t>
    </rPh>
    <rPh sb="2" eb="4">
      <t>ショウヒョウ</t>
    </rPh>
    <rPh sb="6" eb="9">
      <t>センモンカ</t>
    </rPh>
    <rPh sb="10" eb="12">
      <t>ショクイ</t>
    </rPh>
    <rPh sb="12" eb="13">
      <t>トウ</t>
    </rPh>
    <rPh sb="14" eb="16">
      <t>カクニン</t>
    </rPh>
    <rPh sb="19" eb="21">
      <t>シリョウ</t>
    </rPh>
    <phoneticPr fontId="5"/>
  </si>
  <si>
    <t>補足証憑
(基準謝金単価を確認できる資料)</t>
    <rPh sb="0" eb="2">
      <t>ホソク</t>
    </rPh>
    <rPh sb="2" eb="4">
      <t>ショウヒョウ</t>
    </rPh>
    <rPh sb="6" eb="8">
      <t>キジュン</t>
    </rPh>
    <rPh sb="8" eb="12">
      <t>シャキンタンカ</t>
    </rPh>
    <rPh sb="13" eb="15">
      <t>カクニン</t>
    </rPh>
    <rPh sb="18" eb="20">
      <t>シリョウ</t>
    </rPh>
    <phoneticPr fontId="5"/>
  </si>
  <si>
    <t>補足証憑
(ビジネスパックの内容・正規交通料金が確認できる資料)</t>
    <rPh sb="0" eb="2">
      <t>ホソク</t>
    </rPh>
    <rPh sb="2" eb="4">
      <t>ショウヒョウ</t>
    </rPh>
    <rPh sb="14" eb="16">
      <t>ナイヨウ</t>
    </rPh>
    <rPh sb="17" eb="19">
      <t>セイキ</t>
    </rPh>
    <rPh sb="19" eb="23">
      <t>コウツウリョウキン</t>
    </rPh>
    <rPh sb="24" eb="26">
      <t>カクニン</t>
    </rPh>
    <rPh sb="29" eb="31">
      <t>シリョウ</t>
    </rPh>
    <phoneticPr fontId="5"/>
  </si>
  <si>
    <t>補足証憑
(2者以上の断り証憑)</t>
    <rPh sb="0" eb="2">
      <t>ホソク</t>
    </rPh>
    <rPh sb="2" eb="4">
      <t>ショウヒョウ</t>
    </rPh>
    <rPh sb="7" eb="8">
      <t>シャ</t>
    </rPh>
    <phoneticPr fontId="5"/>
  </si>
  <si>
    <t>補足証憑
(マッチングサービスの概要・報酬体系が確認できる資料)</t>
    <rPh sb="0" eb="2">
      <t>ホソク</t>
    </rPh>
    <rPh sb="2" eb="4">
      <t>ショウヒョウ</t>
    </rPh>
    <rPh sb="16" eb="18">
      <t>ガイヨウ</t>
    </rPh>
    <rPh sb="19" eb="23">
      <t>ホウシュウタイケイ</t>
    </rPh>
    <rPh sb="24" eb="26">
      <t>カクニン</t>
    </rPh>
    <rPh sb="29" eb="31">
      <t>シリョウ</t>
    </rPh>
    <phoneticPr fontId="5"/>
  </si>
  <si>
    <t>補足証憑
(2者以上からの断り証憑)</t>
    <rPh sb="0" eb="2">
      <t>ホソク</t>
    </rPh>
    <rPh sb="2" eb="4">
      <t>ショウヒョウ</t>
    </rPh>
    <rPh sb="7" eb="10">
      <t>シャイジョウ</t>
    </rPh>
    <rPh sb="13" eb="14">
      <t>コトワ</t>
    </rPh>
    <rPh sb="15" eb="17">
      <t>ショウヒョウ</t>
    </rPh>
    <phoneticPr fontId="5"/>
  </si>
  <si>
    <t>本ファイルの費目別明細書のとおり</t>
    <rPh sb="0" eb="1">
      <t>ホン</t>
    </rPh>
    <rPh sb="6" eb="9">
      <t>ヒモクベツ</t>
    </rPh>
    <rPh sb="9" eb="12">
      <t>メイサイショ</t>
    </rPh>
    <phoneticPr fontId="5"/>
  </si>
  <si>
    <t>移転・移設費用</t>
    <rPh sb="0" eb="2">
      <t>イテン</t>
    </rPh>
    <rPh sb="3" eb="6">
      <t>イセツヒ</t>
    </rPh>
    <rPh sb="6" eb="7">
      <t>ヨウ</t>
    </rPh>
    <phoneticPr fontId="5"/>
  </si>
  <si>
    <t>費目別明細表のリンク</t>
    <rPh sb="0" eb="3">
      <t>ヒモクベツ</t>
    </rPh>
    <rPh sb="3" eb="6">
      <t>メイサイヒョウ</t>
    </rPh>
    <phoneticPr fontId="5"/>
  </si>
  <si>
    <t>I.事業費に係る費用の合計</t>
    <rPh sb="6" eb="7">
      <t>カカワ</t>
    </rPh>
    <rPh sb="8" eb="10">
      <t>ヒヨウ</t>
    </rPh>
    <rPh sb="11" eb="13">
      <t>ゴウケイ</t>
    </rPh>
    <phoneticPr fontId="5"/>
  </si>
  <si>
    <t>補助下限額（50万円以上）</t>
    <rPh sb="0" eb="5">
      <t>ホジョカゲンガク</t>
    </rPh>
    <rPh sb="8" eb="10">
      <t>マンエン</t>
    </rPh>
    <rPh sb="10" eb="12">
      <t>イジョウ</t>
    </rPh>
    <phoneticPr fontId="5"/>
  </si>
  <si>
    <t>補助上限額（公募申請時の申請金額以下）</t>
    <rPh sb="0" eb="5">
      <t>ホジョジョウゲンガク</t>
    </rPh>
    <rPh sb="6" eb="11">
      <t>コウボシンセイジ</t>
    </rPh>
    <rPh sb="12" eb="14">
      <t>シンセイ</t>
    </rPh>
    <rPh sb="14" eb="16">
      <t>キンガク</t>
    </rPh>
    <rPh sb="16" eb="18">
      <t>イカ</t>
    </rPh>
    <phoneticPr fontId="5"/>
  </si>
  <si>
    <t>記入日（年）</t>
    <rPh sb="0" eb="3">
      <t>キニュウビ</t>
    </rPh>
    <rPh sb="4" eb="5">
      <t>ネン</t>
    </rPh>
    <phoneticPr fontId="5"/>
  </si>
  <si>
    <t>記入日（月）</t>
    <rPh sb="0" eb="3">
      <t>キニュウビ</t>
    </rPh>
    <rPh sb="4" eb="5">
      <t>ガツ</t>
    </rPh>
    <phoneticPr fontId="5"/>
  </si>
  <si>
    <t>記入日（日）</t>
    <rPh sb="4" eb="5">
      <t>ヒ</t>
    </rPh>
    <phoneticPr fontId="5"/>
  </si>
  <si>
    <t>2.1.1</t>
    <phoneticPr fontId="5"/>
  </si>
  <si>
    <t>2.1.2</t>
    <phoneticPr fontId="5"/>
  </si>
  <si>
    <t>2.1.3</t>
    <phoneticPr fontId="5"/>
  </si>
  <si>
    <t>補助事業の開始予定日（年）</t>
    <rPh sb="0" eb="4">
      <t>ホジョジギョウ</t>
    </rPh>
    <rPh sb="5" eb="7">
      <t>カイシ</t>
    </rPh>
    <rPh sb="7" eb="10">
      <t>ヨテイビ</t>
    </rPh>
    <rPh sb="11" eb="12">
      <t>ネン</t>
    </rPh>
    <phoneticPr fontId="5"/>
  </si>
  <si>
    <t>補助事業の開始予定日（月）</t>
    <rPh sb="0" eb="4">
      <t>ホジョジギョウ</t>
    </rPh>
    <rPh sb="5" eb="7">
      <t>カイシ</t>
    </rPh>
    <rPh sb="7" eb="10">
      <t>ヨテイビ</t>
    </rPh>
    <rPh sb="11" eb="12">
      <t>ツキ</t>
    </rPh>
    <phoneticPr fontId="5"/>
  </si>
  <si>
    <t>補助事業の開始予定日（日）</t>
    <rPh sb="0" eb="4">
      <t>ホジョジギョウ</t>
    </rPh>
    <rPh sb="5" eb="7">
      <t>カイシ</t>
    </rPh>
    <rPh sb="7" eb="10">
      <t>ヨテイビ</t>
    </rPh>
    <rPh sb="11" eb="12">
      <t>ヒ</t>
    </rPh>
    <phoneticPr fontId="5"/>
  </si>
  <si>
    <t>補助事業の完了予定日（年）</t>
    <rPh sb="0" eb="4">
      <t>ホジョジギョウ</t>
    </rPh>
    <rPh sb="5" eb="7">
      <t>カンリョウ</t>
    </rPh>
    <rPh sb="7" eb="10">
      <t>ヨテイビ</t>
    </rPh>
    <rPh sb="11" eb="12">
      <t>ネン</t>
    </rPh>
    <phoneticPr fontId="5"/>
  </si>
  <si>
    <t>補助事業の完了予定日（月）</t>
    <rPh sb="0" eb="4">
      <t>ホジョジギョウ</t>
    </rPh>
    <rPh sb="5" eb="7">
      <t>カンリョウ</t>
    </rPh>
    <rPh sb="7" eb="10">
      <t>ヨテイビ</t>
    </rPh>
    <rPh sb="11" eb="12">
      <t>ツキ</t>
    </rPh>
    <phoneticPr fontId="5"/>
  </si>
  <si>
    <t>補助事業の完了予定日（日）</t>
    <rPh sb="0" eb="4">
      <t>ホジョジギョウ</t>
    </rPh>
    <rPh sb="5" eb="7">
      <t>カンリョウ</t>
    </rPh>
    <rPh sb="7" eb="10">
      <t>ヨテイビ</t>
    </rPh>
    <rPh sb="11" eb="12">
      <t>ヒ</t>
    </rPh>
    <phoneticPr fontId="5"/>
  </si>
  <si>
    <t>2.2.1</t>
    <phoneticPr fontId="5"/>
  </si>
  <si>
    <t>2.2.3</t>
    <phoneticPr fontId="5"/>
  </si>
  <si>
    <t>2.2.2</t>
    <phoneticPr fontId="5"/>
  </si>
  <si>
    <t>廃業費</t>
    <rPh sb="0" eb="3">
      <t>ハイギョウヒ</t>
    </rPh>
    <phoneticPr fontId="26"/>
  </si>
  <si>
    <t>本見積先の選定理由</t>
    <rPh sb="0" eb="4">
      <t>ホンミツモリサキ</t>
    </rPh>
    <rPh sb="5" eb="9">
      <t>センテイリユウ</t>
    </rPh>
    <phoneticPr fontId="26"/>
  </si>
  <si>
    <t>①複数の見積の中で最低金額のため</t>
    <rPh sb="1" eb="3">
      <t>フクスウ</t>
    </rPh>
    <rPh sb="4" eb="6">
      <t>ミツモ</t>
    </rPh>
    <rPh sb="7" eb="8">
      <t>ナカ</t>
    </rPh>
    <rPh sb="9" eb="13">
      <t>サイテイキンガク</t>
    </rPh>
    <phoneticPr fontId="26"/>
  </si>
  <si>
    <t>③専門家費用がレーマン表により算出された金額以下であるため</t>
    <rPh sb="1" eb="6">
      <t>センモンカヒヨウ</t>
    </rPh>
    <rPh sb="11" eb="12">
      <t>ヒョウ</t>
    </rPh>
    <rPh sb="15" eb="17">
      <t>サンシュツ</t>
    </rPh>
    <rPh sb="20" eb="22">
      <t>キンガク</t>
    </rPh>
    <rPh sb="22" eb="24">
      <t>イカ</t>
    </rPh>
    <phoneticPr fontId="26"/>
  </si>
  <si>
    <t>②選定先以外の2者以上に見積を依頼したが、全ての専門家・業者から見積を作成できないと断られたため</t>
    <rPh sb="1" eb="4">
      <t>センテイサキ</t>
    </rPh>
    <rPh sb="4" eb="6">
      <t>イガイ</t>
    </rPh>
    <rPh sb="8" eb="9">
      <t>シャ</t>
    </rPh>
    <rPh sb="9" eb="11">
      <t>イジョウ</t>
    </rPh>
    <rPh sb="12" eb="14">
      <t>ミツ</t>
    </rPh>
    <rPh sb="15" eb="17">
      <t>イライ</t>
    </rPh>
    <rPh sb="21" eb="22">
      <t>スベ</t>
    </rPh>
    <rPh sb="24" eb="27">
      <t>センモンカ</t>
    </rPh>
    <rPh sb="28" eb="30">
      <t>ギョウシャ</t>
    </rPh>
    <rPh sb="32" eb="34">
      <t>ミツ</t>
    </rPh>
    <rPh sb="35" eb="37">
      <t>サクセイ</t>
    </rPh>
    <rPh sb="42" eb="43">
      <t>コトワ</t>
    </rPh>
    <phoneticPr fontId="26"/>
  </si>
  <si>
    <t>③成功報酬のみのM&amp;Aマッチングサイトに複数登録して、成功報酬を申請するため</t>
    <rPh sb="1" eb="3">
      <t>セイコウ</t>
    </rPh>
    <rPh sb="3" eb="5">
      <t>ホウシュウ</t>
    </rPh>
    <rPh sb="20" eb="24">
      <t>フクスウトウロク</t>
    </rPh>
    <rPh sb="27" eb="31">
      <t>セイコウホウシュウ</t>
    </rPh>
    <rPh sb="32" eb="34">
      <t>シンセイ</t>
    </rPh>
    <phoneticPr fontId="26"/>
  </si>
  <si>
    <t>経費No.</t>
    <rPh sb="0" eb="2">
      <t>ケイヒ</t>
    </rPh>
    <phoneticPr fontId="10"/>
  </si>
  <si>
    <t>経費区分</t>
    <rPh sb="0" eb="4">
      <t>ケイヒクブン</t>
    </rPh>
    <phoneticPr fontId="10"/>
  </si>
  <si>
    <t>経費名</t>
    <rPh sb="0" eb="2">
      <t>ケイヒ</t>
    </rPh>
    <rPh sb="2" eb="3">
      <t>メイ</t>
    </rPh>
    <phoneticPr fontId="10"/>
  </si>
  <si>
    <t>経費の内容と必要性</t>
    <rPh sb="0" eb="2">
      <t>ケイヒ</t>
    </rPh>
    <rPh sb="3" eb="5">
      <t>ナイヨウ</t>
    </rPh>
    <rPh sb="6" eb="9">
      <t>ヒツヨウセイ</t>
    </rPh>
    <phoneticPr fontId="10"/>
  </si>
  <si>
    <t>見積依頼書</t>
    <rPh sb="0" eb="2">
      <t>ミツモリ</t>
    </rPh>
    <rPh sb="2" eb="5">
      <t>イライショ</t>
    </rPh>
    <phoneticPr fontId="10"/>
  </si>
  <si>
    <t>見積書</t>
    <rPh sb="0" eb="3">
      <t>ミツモリショ</t>
    </rPh>
    <phoneticPr fontId="10"/>
  </si>
  <si>
    <t>公認会計士</t>
    <rPh sb="0" eb="5">
      <t>コウニンカイケイシ</t>
    </rPh>
    <phoneticPr fontId="5"/>
  </si>
  <si>
    <t>税理士</t>
    <rPh sb="0" eb="3">
      <t>ゼイリシ</t>
    </rPh>
    <phoneticPr fontId="5"/>
  </si>
  <si>
    <t>中小企業診断士</t>
    <rPh sb="0" eb="7">
      <t>チュウショウキギョウシンダンシ</t>
    </rPh>
    <phoneticPr fontId="5"/>
  </si>
  <si>
    <t>●公募要領や手引書を十分に確認し、申請する経費の情報を入力/選択してください。
尚、以下の「本シートの不備内容」に不備が表示される場合には交付申請の受付けができません。セルのハイライトを参照し、正しい情報を入力ください。</t>
    <rPh sb="1" eb="5">
      <t>コウボヨウリョウ</t>
    </rPh>
    <rPh sb="6" eb="9">
      <t>テビキショ</t>
    </rPh>
    <rPh sb="10" eb="12">
      <t>ジュウブン</t>
    </rPh>
    <rPh sb="13" eb="15">
      <t>カクニン</t>
    </rPh>
    <rPh sb="17" eb="19">
      <t>シンセイ</t>
    </rPh>
    <rPh sb="21" eb="23">
      <t>ケイヒ</t>
    </rPh>
    <rPh sb="24" eb="26">
      <t>ジョウホウ</t>
    </rPh>
    <rPh sb="27" eb="29">
      <t>ニュウリョク</t>
    </rPh>
    <rPh sb="30" eb="32">
      <t>センタク</t>
    </rPh>
    <rPh sb="40" eb="41">
      <t>ナオ</t>
    </rPh>
    <rPh sb="42" eb="44">
      <t>イカ</t>
    </rPh>
    <rPh sb="46" eb="47">
      <t>ホン</t>
    </rPh>
    <rPh sb="51" eb="55">
      <t>フビナイヨウ</t>
    </rPh>
    <rPh sb="57" eb="59">
      <t>フビ</t>
    </rPh>
    <rPh sb="60" eb="62">
      <t>ヒョウジ</t>
    </rPh>
    <rPh sb="65" eb="67">
      <t>バアイ</t>
    </rPh>
    <rPh sb="69" eb="73">
      <t>コウフシンセイ</t>
    </rPh>
    <rPh sb="74" eb="75">
      <t>ウ</t>
    </rPh>
    <rPh sb="75" eb="76">
      <t>ツ</t>
    </rPh>
    <rPh sb="93" eb="95">
      <t>サンショウ</t>
    </rPh>
    <rPh sb="97" eb="98">
      <t>タダ</t>
    </rPh>
    <rPh sb="100" eb="102">
      <t>ジョウホウ</t>
    </rPh>
    <rPh sb="103" eb="105">
      <t>ニュウリョク</t>
    </rPh>
    <phoneticPr fontId="5"/>
  </si>
  <si>
    <t>●経費区分は以下から該当する項目を選択して、記入してください</t>
    <rPh sb="1" eb="3">
      <t>ケイヒ</t>
    </rPh>
    <rPh sb="3" eb="5">
      <t>クブン</t>
    </rPh>
    <rPh sb="6" eb="8">
      <t>イカ</t>
    </rPh>
    <rPh sb="10" eb="12">
      <t>ガイトウ</t>
    </rPh>
    <rPh sb="14" eb="16">
      <t>コウモク</t>
    </rPh>
    <rPh sb="17" eb="19">
      <t>センタク</t>
    </rPh>
    <rPh sb="22" eb="24">
      <t>キニュウ</t>
    </rPh>
    <phoneticPr fontId="12"/>
  </si>
  <si>
    <t>　ー委託費（その他）</t>
    <rPh sb="8" eb="9">
      <t>タ</t>
    </rPh>
    <phoneticPr fontId="5"/>
  </si>
  <si>
    <t>　ー委託費（うち、M&amp;A仲介・FA費用）</t>
    <phoneticPr fontId="26"/>
  </si>
  <si>
    <t>　ー委託費（うち、デュー・ディリジェンス費用）　</t>
    <phoneticPr fontId="26"/>
  </si>
  <si>
    <t>　ー謝金</t>
    <rPh sb="2" eb="4">
      <t>シャキン</t>
    </rPh>
    <phoneticPr fontId="26"/>
  </si>
  <si>
    <t>　ー旅費</t>
    <rPh sb="2" eb="4">
      <t>リョヒ</t>
    </rPh>
    <phoneticPr fontId="5"/>
  </si>
  <si>
    <t>　ー外注費</t>
    <rPh sb="2" eb="5">
      <t>ガイチュウヒ</t>
    </rPh>
    <phoneticPr fontId="5"/>
  </si>
  <si>
    <t>　ーシステム利用料</t>
    <rPh sb="6" eb="9">
      <t>リヨウリョウ</t>
    </rPh>
    <phoneticPr fontId="5"/>
  </si>
  <si>
    <t>　ー保険料</t>
    <rPh sb="2" eb="5">
      <t>ホケンリョウ</t>
    </rPh>
    <phoneticPr fontId="5"/>
  </si>
  <si>
    <t>　ー廃業支援費</t>
    <rPh sb="2" eb="4">
      <t>ハイギョウ</t>
    </rPh>
    <rPh sb="4" eb="6">
      <t>シエン</t>
    </rPh>
    <rPh sb="6" eb="7">
      <t>ヒ</t>
    </rPh>
    <phoneticPr fontId="5"/>
  </si>
  <si>
    <t>　ー在庫廃棄費</t>
    <rPh sb="2" eb="4">
      <t>ザイコ</t>
    </rPh>
    <rPh sb="4" eb="6">
      <t>ハイキ</t>
    </rPh>
    <rPh sb="6" eb="7">
      <t>ヒ</t>
    </rPh>
    <phoneticPr fontId="5"/>
  </si>
  <si>
    <t>　ー解体費</t>
    <rPh sb="2" eb="5">
      <t>カイタイヒ</t>
    </rPh>
    <phoneticPr fontId="5"/>
  </si>
  <si>
    <t>　ー原状回復費</t>
    <rPh sb="2" eb="7">
      <t>ゲンジョウカイフクヒ</t>
    </rPh>
    <phoneticPr fontId="5"/>
  </si>
  <si>
    <t>　ーリースの解約費</t>
    <rPh sb="6" eb="9">
      <t>カイヤクヒ</t>
    </rPh>
    <phoneticPr fontId="5"/>
  </si>
  <si>
    <t>　ー移転・移設費用</t>
    <rPh sb="2" eb="4">
      <t>イテン</t>
    </rPh>
    <rPh sb="5" eb="8">
      <t>イセツヒ</t>
    </rPh>
    <rPh sb="8" eb="9">
      <t>ヨウ</t>
    </rPh>
    <phoneticPr fontId="5"/>
  </si>
  <si>
    <t>J列-N列の判定Okパターン</t>
    <rPh sb="1" eb="2">
      <t>レツ</t>
    </rPh>
    <rPh sb="4" eb="5">
      <t>レツ</t>
    </rPh>
    <rPh sb="6" eb="8">
      <t>ハンテイ</t>
    </rPh>
    <phoneticPr fontId="5"/>
  </si>
  <si>
    <t>契約書
(現行締結済)</t>
    <rPh sb="0" eb="3">
      <t>ケイヤクショ</t>
    </rPh>
    <rPh sb="5" eb="7">
      <t>ゲンコウ</t>
    </rPh>
    <rPh sb="7" eb="10">
      <t>テイケツスミ</t>
    </rPh>
    <phoneticPr fontId="5"/>
  </si>
  <si>
    <t>専門家等への依頼状・就任依頼書</t>
    <rPh sb="0" eb="3">
      <t>センモンカ</t>
    </rPh>
    <rPh sb="3" eb="4">
      <t>トウ</t>
    </rPh>
    <rPh sb="6" eb="9">
      <t>イライジョウ</t>
    </rPh>
    <rPh sb="10" eb="12">
      <t>シュウニン</t>
    </rPh>
    <rPh sb="12" eb="15">
      <t>イライショ</t>
    </rPh>
    <phoneticPr fontId="5"/>
  </si>
  <si>
    <t>旅行代理店の利用</t>
    <rPh sb="0" eb="5">
      <t>リョコウダイリテン</t>
    </rPh>
    <rPh sb="6" eb="8">
      <t>リヨウ</t>
    </rPh>
    <phoneticPr fontId="5"/>
  </si>
  <si>
    <t>ビジネスパックの利用</t>
    <rPh sb="8" eb="10">
      <t>リヨウ</t>
    </rPh>
    <phoneticPr fontId="5"/>
  </si>
  <si>
    <t>●入力順について</t>
    <rPh sb="1" eb="3">
      <t>ニュウリョク</t>
    </rPh>
    <rPh sb="3" eb="4">
      <t>ジュン</t>
    </rPh>
    <phoneticPr fontId="5"/>
  </si>
  <si>
    <t>●入力内容の変更について</t>
    <rPh sb="1" eb="5">
      <t>ニュウリョクナイヨウ</t>
    </rPh>
    <rPh sb="6" eb="8">
      <t>ヘンコウ</t>
    </rPh>
    <phoneticPr fontId="5"/>
  </si>
  <si>
    <t>　例）F列まで記入済みの場合に、D列を修正したいとき：① F列～D列の内容を削除してください。② C列を修正後、再度D列以降を入力してください。</t>
    <rPh sb="1" eb="2">
      <t>レイ</t>
    </rPh>
    <phoneticPr fontId="5"/>
  </si>
  <si>
    <t>●エラー表示について</t>
    <rPh sb="4" eb="6">
      <t>ヒョウジ</t>
    </rPh>
    <phoneticPr fontId="5"/>
  </si>
  <si>
    <t>　入力時にエラーが表示された場合は、次の入力項目（右側の列）には進めません。</t>
    <phoneticPr fontId="5"/>
  </si>
  <si>
    <t>　エラーを解消後に、次の入力項目に進んでください。</t>
    <phoneticPr fontId="5"/>
  </si>
  <si>
    <t>●同一行に複数のエラーが表示された場合</t>
    <rPh sb="1" eb="3">
      <t>ドウイツ</t>
    </rPh>
    <rPh sb="3" eb="4">
      <t>ギョウ</t>
    </rPh>
    <rPh sb="5" eb="7">
      <t>フクスウ</t>
    </rPh>
    <phoneticPr fontId="5"/>
  </si>
  <si>
    <r>
      <t>　入力は、</t>
    </r>
    <r>
      <rPr>
        <b/>
        <sz val="14"/>
        <color rgb="FFFF0000"/>
        <rFont val="Yu Gothic UI"/>
        <family val="3"/>
        <charset val="128"/>
      </rPr>
      <t>左の列から順に</t>
    </r>
    <r>
      <rPr>
        <b/>
        <sz val="14"/>
        <color theme="1"/>
        <rFont val="Yu Gothic UI"/>
        <family val="3"/>
        <charset val="128"/>
      </rPr>
      <t>ご記入いただきますようお願いいたします</t>
    </r>
    <rPh sb="1" eb="3">
      <t>ニュウリョク</t>
    </rPh>
    <rPh sb="5" eb="6">
      <t>ヒダリ</t>
    </rPh>
    <rPh sb="7" eb="8">
      <t>レツ</t>
    </rPh>
    <rPh sb="10" eb="11">
      <t>ジュン</t>
    </rPh>
    <rPh sb="13" eb="15">
      <t>キニュウ</t>
    </rPh>
    <rPh sb="24" eb="25">
      <t>ネガ</t>
    </rPh>
    <phoneticPr fontId="5"/>
  </si>
  <si>
    <r>
      <t>　入力内容を変更したい場合は、</t>
    </r>
    <r>
      <rPr>
        <b/>
        <sz val="14"/>
        <color rgb="FFFF0000"/>
        <rFont val="Yu Gothic UI"/>
        <family val="3"/>
        <charset val="128"/>
      </rPr>
      <t>右側の列から削除</t>
    </r>
    <r>
      <rPr>
        <b/>
        <sz val="14"/>
        <color theme="1"/>
        <rFont val="Yu Gothic UI"/>
        <family val="3"/>
        <charset val="128"/>
      </rPr>
      <t>を行い、該当の列に戻って修正を行ってください。（お手数をおかけしますが、ご協力のほどよろしくお願いいたします。）</t>
    </r>
    <phoneticPr fontId="5"/>
  </si>
  <si>
    <r>
      <t>　一度に複数のエラーが表示された場合は、</t>
    </r>
    <r>
      <rPr>
        <b/>
        <sz val="14"/>
        <color rgb="FFFF0000"/>
        <rFont val="Yu Gothic UI"/>
        <family val="3"/>
        <charset val="128"/>
      </rPr>
      <t>右側の列</t>
    </r>
    <r>
      <rPr>
        <b/>
        <sz val="14"/>
        <color theme="1"/>
        <rFont val="Yu Gothic UI"/>
        <family val="3"/>
        <charset val="128"/>
      </rPr>
      <t>の入力内容から削除してください。削除後、修正を行ってください。</t>
    </r>
    <phoneticPr fontId="5"/>
  </si>
  <si>
    <t>●デュー・ディリジェンス費用については、「I.事業費」・「Ⅱ.デュー・ディリジェンスに係る費用」のいずれに計上するかは考慮せずに本シートにご記入ください。入力内容をもとに、自動で経費の割り振りを行います。</t>
    <rPh sb="12" eb="14">
      <t>ヒヨウ</t>
    </rPh>
    <rPh sb="23" eb="26">
      <t>ジギョウヒ</t>
    </rPh>
    <rPh sb="43" eb="44">
      <t>カカ</t>
    </rPh>
    <rPh sb="45" eb="47">
      <t>ヒヨウ</t>
    </rPh>
    <rPh sb="53" eb="55">
      <t>ケイジョウ</t>
    </rPh>
    <rPh sb="59" eb="61">
      <t>コウリョ</t>
    </rPh>
    <rPh sb="64" eb="65">
      <t>ホン</t>
    </rPh>
    <rPh sb="70" eb="72">
      <t>キニュウ</t>
    </rPh>
    <rPh sb="77" eb="81">
      <t>ニュウリョクナイヨウ</t>
    </rPh>
    <rPh sb="86" eb="88">
      <t>ジドウ</t>
    </rPh>
    <rPh sb="89" eb="91">
      <t>ケイヒ</t>
    </rPh>
    <rPh sb="92" eb="93">
      <t>ワ</t>
    </rPh>
    <rPh sb="94" eb="95">
      <t>フ</t>
    </rPh>
    <rPh sb="97" eb="98">
      <t>オコナ</t>
    </rPh>
    <phoneticPr fontId="5"/>
  </si>
  <si>
    <t>本見積先
（発注予定先）</t>
    <rPh sb="0" eb="3">
      <t>ホンミツモリサキ0</t>
    </rPh>
    <phoneticPr fontId="5"/>
  </si>
  <si>
    <t>プルダウン選択</t>
    <rPh sb="5" eb="7">
      <t>センタク</t>
    </rPh>
    <phoneticPr fontId="5"/>
  </si>
  <si>
    <t>プルダウン戦選択</t>
    <rPh sb="5" eb="6">
      <t>セン</t>
    </rPh>
    <rPh sb="6" eb="8">
      <t>センタク</t>
    </rPh>
    <phoneticPr fontId="26"/>
  </si>
  <si>
    <t>●成功報酬のみのM&amp;Aマッチングサイトに複数登録する場合は、登録サイトごとに行を分けてご入力ください</t>
    <rPh sb="1" eb="5">
      <t>セイコウホウシュウ</t>
    </rPh>
    <rPh sb="20" eb="22">
      <t>フクスウ</t>
    </rPh>
    <rPh sb="22" eb="24">
      <t>トウロク</t>
    </rPh>
    <rPh sb="26" eb="28">
      <t>バアイ</t>
    </rPh>
    <rPh sb="30" eb="32">
      <t>トウロク</t>
    </rPh>
    <rPh sb="38" eb="39">
      <t>ギョウ</t>
    </rPh>
    <rPh sb="40" eb="41">
      <t>ワ</t>
    </rPh>
    <rPh sb="44" eb="46">
      <t>ニュウリョク</t>
    </rPh>
    <phoneticPr fontId="12"/>
  </si>
  <si>
    <t>0.記入日（ご記入いただいた日付を「様式第1.交付申請書」の提出日とします）</t>
    <rPh sb="2" eb="5">
      <t>キニュウビ</t>
    </rPh>
    <phoneticPr fontId="5"/>
  </si>
  <si>
    <t>半角数字2桁で入力してください。</t>
    <phoneticPr fontId="5"/>
  </si>
  <si>
    <t>半角数字で入力してください。
公募申請時の金額を入力してください。
※公募申請フォーム[5020_事業費の交付予定額（単位：円）]をご参照ください。</t>
    <rPh sb="15" eb="17">
      <t>コウボ</t>
    </rPh>
    <rPh sb="17" eb="19">
      <t>シンセイ</t>
    </rPh>
    <rPh sb="19" eb="20">
      <t>ジ</t>
    </rPh>
    <rPh sb="21" eb="23">
      <t>キンガク</t>
    </rPh>
    <rPh sb="24" eb="26">
      <t>ニュウリョク</t>
    </rPh>
    <phoneticPr fontId="1"/>
  </si>
  <si>
    <t>半角数字で入力してください。
公募申請時の金額を入力してください。
※公募申請フォーム[5410_補助対象経費（廃業費）の合計額（単位：円）]をご参照ください。
経費が無い場合、「0」と入力してください。</t>
    <phoneticPr fontId="1"/>
  </si>
  <si>
    <t>半角数字で入力してください。
公募申請時の金額を入力してください。
※公募申請フォーム[5420_廃業費の交付予定額（単位：円）]をご参照ください。
経費が無い場合、「0」と入力してください。</t>
    <phoneticPr fontId="1"/>
  </si>
  <si>
    <t>半角数字で入力してください。
公募申請時の金額を入力してください。
※公募申請フォーム[5010_補助対象経費（事業費）の合計額（単位：円）]をご参照ください。</t>
    <phoneticPr fontId="1"/>
  </si>
  <si>
    <t>補助事業の目的及び内容を簡潔に記載してください。</t>
    <rPh sb="0" eb="4">
      <t>ホジョジギョウ</t>
    </rPh>
    <rPh sb="7" eb="8">
      <t>オヨ</t>
    </rPh>
    <rPh sb="9" eb="11">
      <t>ナイヨウ</t>
    </rPh>
    <rPh sb="12" eb="14">
      <t>カンケツ</t>
    </rPh>
    <phoneticPr fontId="5"/>
  </si>
  <si>
    <t>半角数字4桁で入力してください。</t>
    <rPh sb="0" eb="2">
      <t>ハンカク</t>
    </rPh>
    <rPh sb="2" eb="4">
      <t>スウジ</t>
    </rPh>
    <rPh sb="5" eb="6">
      <t>ケタ</t>
    </rPh>
    <rPh sb="7" eb="9">
      <t>ニュウリョク</t>
    </rPh>
    <phoneticPr fontId="1"/>
  </si>
  <si>
    <t>半角数字2桁で入力してください。</t>
    <rPh sb="0" eb="2">
      <t>ハンカク</t>
    </rPh>
    <rPh sb="2" eb="4">
      <t>スウジ</t>
    </rPh>
    <rPh sb="5" eb="6">
      <t>ケタ</t>
    </rPh>
    <rPh sb="7" eb="9">
      <t>ニュウリョク</t>
    </rPh>
    <phoneticPr fontId="1"/>
  </si>
  <si>
    <t>全角文字で入力してください。</t>
    <rPh sb="0" eb="4">
      <t>ゼンカクモジ</t>
    </rPh>
    <rPh sb="5" eb="7">
      <t>ニュウリョク</t>
    </rPh>
    <phoneticPr fontId="5"/>
  </si>
  <si>
    <t>経費明細表より自動で入力されます。</t>
    <rPh sb="0" eb="5">
      <t>ケイヒメイサイヒョウ</t>
    </rPh>
    <rPh sb="7" eb="9">
      <t>ジドウ</t>
    </rPh>
    <rPh sb="10" eb="12">
      <t>ニュウリョク</t>
    </rPh>
    <phoneticPr fontId="5"/>
  </si>
  <si>
    <t>補助対象経費（税抜き、単位：円）</t>
    <rPh sb="0" eb="4">
      <t>ホジョタイショウ</t>
    </rPh>
    <rPh sb="4" eb="6">
      <t>ケイヒ</t>
    </rPh>
    <phoneticPr fontId="5"/>
  </si>
  <si>
    <t>補助金交付申請額（税抜き、単位：円）</t>
    <rPh sb="0" eb="3">
      <t>ホジョキン</t>
    </rPh>
    <rPh sb="3" eb="8">
      <t>コウフシンセイガク</t>
    </rPh>
    <phoneticPr fontId="5"/>
  </si>
  <si>
    <t>発注予定先の選定理由</t>
    <rPh sb="0" eb="2">
      <t>ハッチュウ</t>
    </rPh>
    <rPh sb="2" eb="4">
      <t>ヨテイ</t>
    </rPh>
    <rPh sb="4" eb="5">
      <t>サキ</t>
    </rPh>
    <rPh sb="6" eb="10">
      <t>センテイリユウ</t>
    </rPh>
    <phoneticPr fontId="26"/>
  </si>
  <si>
    <t>レーマン表での報酬総額の試算パターン
（選定理由が【③レーマン表により算出された金額以下】の場合）</t>
    <rPh sb="4" eb="5">
      <t>ヒョウ</t>
    </rPh>
    <rPh sb="7" eb="11">
      <t>ホウシュウソウガク</t>
    </rPh>
    <rPh sb="12" eb="14">
      <t>シサン</t>
    </rPh>
    <rPh sb="20" eb="24">
      <t>センテイリユウ</t>
    </rPh>
    <phoneticPr fontId="26"/>
  </si>
  <si>
    <t>想定金額の根拠理由を詳細に記載ください</t>
    <rPh sb="0" eb="4">
      <t>ソウテイキンガク</t>
    </rPh>
    <rPh sb="5" eb="9">
      <t>コンキョリユウ</t>
    </rPh>
    <rPh sb="10" eb="12">
      <t>ショウサイ</t>
    </rPh>
    <rPh sb="13" eb="15">
      <t>キサイ</t>
    </rPh>
    <phoneticPr fontId="5"/>
  </si>
  <si>
    <t>②譲渡額ベースで算出している</t>
    <rPh sb="1" eb="4">
      <t>ジョウトガク</t>
    </rPh>
    <rPh sb="8" eb="10">
      <t>サンシュツ</t>
    </rPh>
    <phoneticPr fontId="26"/>
  </si>
  <si>
    <t>①譲渡額又は移動総資産が未定である</t>
    <rPh sb="1" eb="3">
      <t>ジョウト</t>
    </rPh>
    <rPh sb="3" eb="4">
      <t>ガク</t>
    </rPh>
    <rPh sb="4" eb="5">
      <t>マタ</t>
    </rPh>
    <rPh sb="6" eb="8">
      <t>イドウ</t>
    </rPh>
    <rPh sb="8" eb="11">
      <t>ソウシサン</t>
    </rPh>
    <rPh sb="12" eb="14">
      <t>ミテイ</t>
    </rPh>
    <phoneticPr fontId="26"/>
  </si>
  <si>
    <t>資格の種類
（T列がその他の場合）</t>
    <rPh sb="0" eb="2">
      <t>シカク</t>
    </rPh>
    <rPh sb="3" eb="5">
      <t>シュルイ</t>
    </rPh>
    <rPh sb="8" eb="9">
      <t>レツ</t>
    </rPh>
    <rPh sb="12" eb="13">
      <t>タ</t>
    </rPh>
    <rPh sb="14" eb="16">
      <t>バアイ</t>
    </rPh>
    <phoneticPr fontId="5"/>
  </si>
  <si>
    <t>実施を想定しているDD</t>
    <rPh sb="0" eb="2">
      <t>ジッシ</t>
    </rPh>
    <rPh sb="3" eb="5">
      <t>ソウテイ</t>
    </rPh>
    <phoneticPr fontId="5"/>
  </si>
  <si>
    <t>弁護士</t>
    <rPh sb="0" eb="3">
      <t>ベンゴシ</t>
    </rPh>
    <phoneticPr fontId="5"/>
  </si>
  <si>
    <t>社会保険労務士</t>
    <rPh sb="0" eb="7">
      <t>シャカイホケンロウムシ</t>
    </rPh>
    <phoneticPr fontId="5"/>
  </si>
  <si>
    <t>その他</t>
    <rPh sb="2" eb="3">
      <t>ホカ</t>
    </rPh>
    <phoneticPr fontId="5"/>
  </si>
  <si>
    <t>資格名をご記入ください</t>
    <rPh sb="0" eb="3">
      <t>シカクメイ</t>
    </rPh>
    <rPh sb="5" eb="7">
      <t>キニュウ</t>
    </rPh>
    <phoneticPr fontId="5"/>
  </si>
  <si>
    <t>DDの種別をご記入ください（複数の場合は複数記入）</t>
    <rPh sb="3" eb="5">
      <t>シュベツ</t>
    </rPh>
    <rPh sb="7" eb="9">
      <t>キニュウ</t>
    </rPh>
    <rPh sb="14" eb="16">
      <t>フクスウ</t>
    </rPh>
    <rPh sb="17" eb="19">
      <t>バアイ</t>
    </rPh>
    <rPh sb="20" eb="22">
      <t>フクスウ</t>
    </rPh>
    <rPh sb="22" eb="24">
      <t>キニュウ</t>
    </rPh>
    <phoneticPr fontId="5"/>
  </si>
  <si>
    <t>依頼先の専門家名</t>
    <rPh sb="0" eb="3">
      <t>イライサキ</t>
    </rPh>
    <rPh sb="4" eb="8">
      <t>センモンカメイ</t>
    </rPh>
    <phoneticPr fontId="5"/>
  </si>
  <si>
    <t>③移動総資産ベースで算出している</t>
    <rPh sb="1" eb="3">
      <t>イドウ</t>
    </rPh>
    <rPh sb="3" eb="4">
      <t>ソウ</t>
    </rPh>
    <rPh sb="4" eb="6">
      <t>シサン</t>
    </rPh>
    <rPh sb="10" eb="12">
      <t>サンシュツ</t>
    </rPh>
    <phoneticPr fontId="26"/>
  </si>
  <si>
    <t>想定(報酬)金額の根拠理由
（選定理由が【③レーマン表により算出された金額以下】かつ、報酬総額の試算パターンが【①譲渡額又は移動総資産が未定の場合】）</t>
    <rPh sb="0" eb="2">
      <t>ソウテイ</t>
    </rPh>
    <rPh sb="3" eb="5">
      <t>ホウシュウ</t>
    </rPh>
    <rPh sb="6" eb="8">
      <t>キンガク</t>
    </rPh>
    <rPh sb="9" eb="11">
      <t>コンキョ</t>
    </rPh>
    <rPh sb="13" eb="17">
      <t>センテイリユウ</t>
    </rPh>
    <rPh sb="41" eb="45">
      <t>ホウシュウソウガク</t>
    </rPh>
    <rPh sb="46" eb="48">
      <t>シサン</t>
    </rPh>
    <rPh sb="55" eb="58">
      <t>ジョウトガク</t>
    </rPh>
    <rPh sb="58" eb="59">
      <t>マタ</t>
    </rPh>
    <rPh sb="60" eb="65">
      <t>イドウソウシサン</t>
    </rPh>
    <rPh sb="66" eb="68">
      <t>ミテイ</t>
    </rPh>
    <rPh sb="69" eb="71">
      <t>バアイ</t>
    </rPh>
    <phoneticPr fontId="5"/>
  </si>
  <si>
    <t>半角数字4桁で入力してください。（西暦4桁）</t>
    <phoneticPr fontId="5"/>
  </si>
  <si>
    <r>
      <t>　・・・　H列「申請者記載欄」の緑色着色部分が、回答の記載欄となります。尚、</t>
    </r>
    <r>
      <rPr>
        <u/>
        <sz val="11"/>
        <color theme="1"/>
        <rFont val="Yu Gothic UI"/>
        <family val="3"/>
        <charset val="128"/>
      </rPr>
      <t>設定されている回答欄の枠内で回答が収まるよう、記載量を調整してください</t>
    </r>
    <r>
      <rPr>
        <sz val="11"/>
        <color theme="1"/>
        <rFont val="Yu Gothic UI"/>
        <family val="3"/>
        <charset val="128"/>
      </rPr>
      <t>。</t>
    </r>
    <rPh sb="11" eb="13">
      <t>キサイ</t>
    </rPh>
    <rPh sb="13" eb="14">
      <t>ラン</t>
    </rPh>
    <rPh sb="27" eb="29">
      <t>キサイ</t>
    </rPh>
    <rPh sb="29" eb="30">
      <t>ラン</t>
    </rPh>
    <phoneticPr fontId="5"/>
  </si>
  <si>
    <t>■J列の「jGrants上のラベル（項目）名」に記載がある項目については、jGtants上の項目と回答を整合させる必要がありますので、（コピー＆ペースト機能等を利用して）jGrants上に転記してください。</t>
    <rPh sb="2" eb="3">
      <t>レツ</t>
    </rPh>
    <rPh sb="24" eb="26">
      <t>キサイ</t>
    </rPh>
    <rPh sb="29" eb="31">
      <t>コウモク</t>
    </rPh>
    <rPh sb="44" eb="45">
      <t>ジョウ</t>
    </rPh>
    <rPh sb="46" eb="48">
      <t>コウモク</t>
    </rPh>
    <rPh sb="49" eb="51">
      <t>カイトウ</t>
    </rPh>
    <rPh sb="52" eb="54">
      <t>セイゴウ</t>
    </rPh>
    <rPh sb="57" eb="59">
      <t>ヒツヨウ</t>
    </rPh>
    <rPh sb="76" eb="78">
      <t>キノウ</t>
    </rPh>
    <rPh sb="78" eb="79">
      <t>トウ</t>
    </rPh>
    <rPh sb="80" eb="82">
      <t>リヨウ</t>
    </rPh>
    <rPh sb="92" eb="93">
      <t>ジョウ</t>
    </rPh>
    <rPh sb="94" eb="96">
      <t>テンキ</t>
    </rPh>
    <phoneticPr fontId="10"/>
  </si>
  <si>
    <t>上限1※公募要領上</t>
    <rPh sb="0" eb="2">
      <t>ジョウゲン</t>
    </rPh>
    <rPh sb="4" eb="9">
      <t>コウボヨウリョウジョウ</t>
    </rPh>
    <phoneticPr fontId="5"/>
  </si>
  <si>
    <t>【自動反映】様式第1.交付申請書へ</t>
  </si>
  <si>
    <t>有資格者
によるDD</t>
    <rPh sb="0" eb="4">
      <t>ユウシカクシャ2</t>
    </rPh>
    <phoneticPr fontId="5"/>
  </si>
  <si>
    <t>1千万円以下：1/2、１千万を上回る部分：1/3</t>
    <rPh sb="1" eb="2">
      <t>セン</t>
    </rPh>
    <rPh sb="2" eb="4">
      <t>マンエン</t>
    </rPh>
    <rPh sb="4" eb="6">
      <t>イカ</t>
    </rPh>
    <rPh sb="12" eb="14">
      <t>センマン</t>
    </rPh>
    <rPh sb="15" eb="17">
      <t>ウワマワ</t>
    </rPh>
    <rPh sb="18" eb="20">
      <t>ブブン</t>
    </rPh>
    <phoneticPr fontId="5"/>
  </si>
  <si>
    <t>4.交付申請_申請額</t>
    <rPh sb="2" eb="4">
      <t>コウフ</t>
    </rPh>
    <rPh sb="4" eb="6">
      <t>シンセイ</t>
    </rPh>
    <rPh sb="7" eb="9">
      <t>シンセイ</t>
    </rPh>
    <rPh sb="9" eb="10">
      <t>ガク</t>
    </rPh>
    <phoneticPr fontId="5"/>
  </si>
  <si>
    <t>5.交付申請_申請額（判定）</t>
    <rPh sb="2" eb="4">
      <t>コウフ</t>
    </rPh>
    <rPh sb="4" eb="6">
      <t>シンセイ</t>
    </rPh>
    <rPh sb="7" eb="9">
      <t>シンセイ</t>
    </rPh>
    <rPh sb="9" eb="10">
      <t>ガク</t>
    </rPh>
    <rPh sb="11" eb="13">
      <t>ハンテイ</t>
    </rPh>
    <phoneticPr fontId="5"/>
  </si>
  <si>
    <t>〇Ⅰ.事業費の合計</t>
    <rPh sb="3" eb="6">
      <t>ジギョウヒ</t>
    </rPh>
    <rPh sb="7" eb="9">
      <t>ゴウケイ</t>
    </rPh>
    <phoneticPr fontId="5"/>
  </si>
  <si>
    <t>〇Ⅱ.廃業費に係る費用の合計</t>
    <rPh sb="3" eb="5">
      <t>ハイギョウ</t>
    </rPh>
    <rPh sb="5" eb="6">
      <t>ヒ</t>
    </rPh>
    <rPh sb="7" eb="8">
      <t>カカワ</t>
    </rPh>
    <rPh sb="9" eb="11">
      <t>ヒヨウ</t>
    </rPh>
    <rPh sb="12" eb="14">
      <t>ゴウケイ</t>
    </rPh>
    <phoneticPr fontId="5"/>
  </si>
  <si>
    <t>〇Ⅰ＋Ⅱの合計</t>
    <phoneticPr fontId="5"/>
  </si>
  <si>
    <t>Ⅱ.廃業費に係る費用の合計</t>
    <rPh sb="2" eb="4">
      <t>ハイギョウ</t>
    </rPh>
    <rPh sb="4" eb="5">
      <t>ヒ</t>
    </rPh>
    <rPh sb="6" eb="7">
      <t>カカワ</t>
    </rPh>
    <rPh sb="8" eb="10">
      <t>ヒヨウ</t>
    </rPh>
    <rPh sb="11" eb="13">
      <t>ゴウケイ</t>
    </rPh>
    <phoneticPr fontId="5"/>
  </si>
  <si>
    <t>『採択通知書』に記載のある「補助事業者名」を入力してください。</t>
    <phoneticPr fontId="1"/>
  </si>
  <si>
    <t>-</t>
    <phoneticPr fontId="5"/>
  </si>
  <si>
    <t>　事業承継・Ｍ＆Ａ補助金交付規程（以下「交付規程」という。）第 5 条第１項の規定に基づき、上記補助金の交付について下記のとおり申請します。 
　なお、補助金等に係る予算の執行の適正化に関する法律（昭和３０年法律第１７９号）、補助金等に係る予算の執行の適正化に関する法律施行令（昭和３０年政令第２５５号）、中小企業生産性革命推進事業補助金交付要綱及び交付規程の定めるところに従うことを承知の上、申請します。</t>
    <phoneticPr fontId="5"/>
  </si>
  <si>
    <t>補助事業に要する経費（税抜き、単位：円）</t>
    <rPh sb="0" eb="4">
      <t>ホジョジギョウ</t>
    </rPh>
    <rPh sb="5" eb="6">
      <t>ヨウ</t>
    </rPh>
    <rPh sb="8" eb="10">
      <t>ケイヒ</t>
    </rPh>
    <rPh sb="12" eb="13">
      <t>ヌ</t>
    </rPh>
    <phoneticPr fontId="5"/>
  </si>
  <si>
    <t>事業費の補助事業に要する経費（税抜き、単位：円）</t>
    <rPh sb="0" eb="3">
      <t>ジギョウヒ</t>
    </rPh>
    <rPh sb="4" eb="8">
      <t>ホジョジギョウ</t>
    </rPh>
    <rPh sb="9" eb="10">
      <t>ヨウ</t>
    </rPh>
    <rPh sb="12" eb="14">
      <t>ケイヒ</t>
    </rPh>
    <rPh sb="15" eb="16">
      <t>ゼイ</t>
    </rPh>
    <rPh sb="16" eb="17">
      <t>ヌ</t>
    </rPh>
    <rPh sb="19" eb="21">
      <t>タンイ</t>
    </rPh>
    <rPh sb="22" eb="23">
      <t>エン</t>
    </rPh>
    <phoneticPr fontId="3"/>
  </si>
  <si>
    <t>廃業費の補助事業に要する経費（税抜き、単位：円）</t>
    <rPh sb="0" eb="3">
      <t>ハイギョウヒ</t>
    </rPh>
    <rPh sb="4" eb="8">
      <t>ホジョジギョウ</t>
    </rPh>
    <rPh sb="9" eb="10">
      <t>ヨウ</t>
    </rPh>
    <rPh sb="12" eb="14">
      <t>ケイヒ</t>
    </rPh>
    <rPh sb="15" eb="16">
      <t>ゼイ</t>
    </rPh>
    <rPh sb="16" eb="17">
      <t>ヌ</t>
    </rPh>
    <rPh sb="19" eb="21">
      <t>タンイ</t>
    </rPh>
    <rPh sb="22" eb="23">
      <t>エン</t>
    </rPh>
    <phoneticPr fontId="3"/>
  </si>
  <si>
    <t>補助事業に要する経費（税抜き、単位：円）</t>
    <rPh sb="0" eb="2">
      <t>ホジョ</t>
    </rPh>
    <rPh sb="2" eb="4">
      <t>ジギョウ</t>
    </rPh>
    <rPh sb="5" eb="6">
      <t>ヨウ</t>
    </rPh>
    <rPh sb="8" eb="10">
      <t>ケイヒ</t>
    </rPh>
    <rPh sb="12" eb="13">
      <t>ヌ</t>
    </rPh>
    <phoneticPr fontId="5"/>
  </si>
  <si>
    <t>補助事業に要する経費（税抜き）</t>
    <rPh sb="0" eb="4">
      <t>ホジョジギョウ</t>
    </rPh>
    <rPh sb="5" eb="6">
      <t>ヨウ</t>
    </rPh>
    <rPh sb="8" eb="10">
      <t>ケイヒ</t>
    </rPh>
    <rPh sb="11" eb="13">
      <t>ゼイヌキ</t>
    </rPh>
    <phoneticPr fontId="5"/>
  </si>
  <si>
    <t>補助対象経費（税抜き）</t>
    <rPh sb="0" eb="6">
      <t>ホジョタイショウケイヒ</t>
    </rPh>
    <rPh sb="7" eb="9">
      <t>ゼイヌ</t>
    </rPh>
    <phoneticPr fontId="5"/>
  </si>
  <si>
    <t>中小企業生産性革命推進事業 事業承継・M&amp;A補助金(12次公募) 専門家活用（100億企業特例枠） 様式第1.交付申請書v1.1</t>
    <rPh sb="0" eb="2">
      <t>チュウショウ</t>
    </rPh>
    <rPh sb="2" eb="4">
      <t>キギョウ</t>
    </rPh>
    <rPh sb="4" eb="7">
      <t>セイサンセイ</t>
    </rPh>
    <rPh sb="7" eb="9">
      <t>カクメイ</t>
    </rPh>
    <rPh sb="9" eb="11">
      <t>スイシン</t>
    </rPh>
    <rPh sb="11" eb="13">
      <t>ジギョウ</t>
    </rPh>
    <rPh sb="14" eb="16">
      <t>ジギョウ</t>
    </rPh>
    <rPh sb="16" eb="18">
      <t>ショウケイ</t>
    </rPh>
    <rPh sb="22" eb="25">
      <t>ホジョキン</t>
    </rPh>
    <rPh sb="28" eb="29">
      <t>ジ</t>
    </rPh>
    <rPh sb="29" eb="31">
      <t>コウボ</t>
    </rPh>
    <rPh sb="33" eb="36">
      <t>センモンカ</t>
    </rPh>
    <rPh sb="36" eb="38">
      <t>カツヨウ</t>
    </rPh>
    <rPh sb="42" eb="45">
      <t>オクキギョウ</t>
    </rPh>
    <rPh sb="45" eb="47">
      <t>トクレイ</t>
    </rPh>
    <rPh sb="47" eb="48">
      <t>ワク</t>
    </rPh>
    <rPh sb="50" eb="52">
      <t>ヨウシキ</t>
    </rPh>
    <rPh sb="52" eb="53">
      <t>ダイ</t>
    </rPh>
    <rPh sb="55" eb="57">
      <t>コウフ</t>
    </rPh>
    <rPh sb="57" eb="60">
      <t>シンセイショ</t>
    </rPh>
    <phoneticPr fontId="5"/>
  </si>
  <si>
    <t>補助事業に要する経費
（税抜き）</t>
    <rPh sb="0" eb="4">
      <t>ホジョジギョウ</t>
    </rPh>
    <rPh sb="5" eb="6">
      <t>ヨウ</t>
    </rPh>
    <rPh sb="8" eb="10">
      <t>ケイヒ</t>
    </rPh>
    <rPh sb="13" eb="14">
      <t>ヌ</t>
    </rPh>
    <phoneticPr fontId="10"/>
  </si>
  <si>
    <t>補助対象経費
（税抜き）</t>
    <rPh sb="0" eb="6">
      <t>ホジョタイショウケイヒ</t>
    </rPh>
    <rPh sb="8" eb="10">
      <t>ゼイヌキ</t>
    </rPh>
    <phoneticPr fontId="10"/>
  </si>
  <si>
    <t>補助事業に要する経費
（税抜き）</t>
    <rPh sb="0" eb="4">
      <t>ホジョジギョウ</t>
    </rPh>
    <rPh sb="5" eb="6">
      <t>ヨウ</t>
    </rPh>
    <rPh sb="8" eb="10">
      <t>ケイヒ</t>
    </rPh>
    <rPh sb="13" eb="14">
      <t>ヌ</t>
    </rPh>
    <phoneticPr fontId="5"/>
  </si>
  <si>
    <t>補助対象経費
（税抜き）</t>
    <rPh sb="0" eb="6">
      <t>ホジョタイショウケイヒ</t>
    </rPh>
    <rPh sb="8" eb="9">
      <t>ゼイ</t>
    </rPh>
    <rPh sb="9" eb="10">
      <t>ヌ</t>
    </rPh>
    <phoneticPr fontId="5"/>
  </si>
  <si>
    <t>補助対象経費
（税抜き）</t>
    <rPh sb="0" eb="6">
      <t>ホジョタイショウケイヒ</t>
    </rPh>
    <rPh sb="8" eb="10">
      <t>ゼイヌキ</t>
    </rPh>
    <phoneticPr fontId="5"/>
  </si>
  <si>
    <t>補助事業に要する経費
（税抜き）</t>
    <rPh sb="0" eb="4">
      <t>ホジョジギョウ</t>
    </rPh>
    <rPh sb="5" eb="6">
      <t>ヨウ</t>
    </rPh>
    <rPh sb="8" eb="10">
      <t>ケイヒ</t>
    </rPh>
    <rPh sb="12" eb="13">
      <t>ゼイ</t>
    </rPh>
    <rPh sb="13" eb="14">
      <t>ヌ</t>
    </rPh>
    <phoneticPr fontId="5"/>
  </si>
  <si>
    <t>相見積額（税抜き）</t>
    <rPh sb="0" eb="3">
      <t>アイミツモリ</t>
    </rPh>
    <rPh sb="3" eb="4">
      <t>ガク</t>
    </rPh>
    <rPh sb="5" eb="6">
      <t>ゼイ</t>
    </rPh>
    <rPh sb="6" eb="7">
      <t>ヌ</t>
    </rPh>
    <phoneticPr fontId="5"/>
  </si>
  <si>
    <t>5110_事業費の補助事業に要する経費（税抜き、単位：円）</t>
    <rPh sb="5" eb="8">
      <t>ジギョウヒ</t>
    </rPh>
    <rPh sb="9" eb="13">
      <t>ホジョジギョウ</t>
    </rPh>
    <rPh sb="14" eb="15">
      <t>ヨウ</t>
    </rPh>
    <rPh sb="17" eb="19">
      <t>ケイヒ</t>
    </rPh>
    <rPh sb="20" eb="21">
      <t>ゼイ</t>
    </rPh>
    <rPh sb="21" eb="22">
      <t>ヌ</t>
    </rPh>
    <rPh sb="24" eb="26">
      <t>タンイ</t>
    </rPh>
    <rPh sb="27" eb="28">
      <t>エン</t>
    </rPh>
    <phoneticPr fontId="3"/>
  </si>
  <si>
    <t>5310_補助事業に要する経費（税抜き、単位：円）</t>
    <rPh sb="17" eb="18">
      <t>ヌ</t>
    </rPh>
    <phoneticPr fontId="5"/>
  </si>
  <si>
    <t>5210_廃業費の補助事業に要する経費（税抜き、単位：円）</t>
    <rPh sb="5" eb="8">
      <t>ハイギョウヒ</t>
    </rPh>
    <rPh sb="9" eb="13">
      <t>ホジョジギョウ</t>
    </rPh>
    <rPh sb="14" eb="15">
      <t>ヨウ</t>
    </rPh>
    <rPh sb="17" eb="19">
      <t>ケイヒ</t>
    </rPh>
    <rPh sb="20" eb="21">
      <t>ゼイ</t>
    </rPh>
    <rPh sb="21" eb="22">
      <t>ヌ</t>
    </rPh>
    <rPh sb="24" eb="26">
      <t>タンイ</t>
    </rPh>
    <rPh sb="27" eb="2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</si>
</sst>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F800]dddd\,\ mmmm\ dd\,\ yyyy"/>
    <numFmt numFmtId="178" formatCode="0_);[Red]\(0\)"/>
    <numFmt numFmtId="179" formatCode="@&quot; 様&quot;"/>
  </numFmts>
  <fonts count="50" x14ac:knownFonts="1">
    <font>
      <sz val="11"/>
      <color theme="1"/>
      <name val="Calibri"/>
      <family val="2"/>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i/>
      <sz val="11"/>
      <color rgb="FF7F7F7F"/>
      <name val="游ゴシック"/>
      <family val="2"/>
      <charset val="128"/>
      <scheme val="minor"/>
    </font>
    <font>
      <sz val="6"/>
      <name val="游ゴシック"/>
      <family val="2"/>
      <charset val="128"/>
      <scheme val="minor"/>
    </font>
    <font>
      <sz val="11"/>
      <color theme="1"/>
      <name val="Yu Gothic UI"/>
      <family val="3"/>
      <charset val="128"/>
    </font>
    <font>
      <b/>
      <sz val="11"/>
      <color theme="1"/>
      <name val="Yu Gothic UI"/>
      <family val="3"/>
      <charset val="128"/>
    </font>
    <font>
      <b/>
      <sz val="14"/>
      <color theme="1"/>
      <name val="Yu Gothic UI"/>
      <family val="3"/>
      <charset val="128"/>
    </font>
    <font>
      <b/>
      <sz val="11"/>
      <color theme="0"/>
      <name val="Yu Gothic UI"/>
      <family val="3"/>
      <charset val="128"/>
    </font>
    <font>
      <sz val="6"/>
      <name val="ＭＳ Ｐゴシック"/>
      <family val="2"/>
      <charset val="128"/>
    </font>
    <font>
      <sz val="11"/>
      <color theme="1"/>
      <name val="Yu Gothic UI"/>
      <family val="3"/>
    </font>
    <font>
      <b/>
      <sz val="11"/>
      <color theme="1"/>
      <name val="Yu Gothic UI"/>
      <family val="3"/>
    </font>
    <font>
      <b/>
      <sz val="11"/>
      <color rgb="FFFF0000"/>
      <name val="Yu Gothic UI"/>
      <family val="3"/>
    </font>
    <font>
      <sz val="11"/>
      <color rgb="FFFF0000"/>
      <name val="Yu Gothic UI"/>
      <family val="3"/>
      <charset val="128"/>
    </font>
    <font>
      <sz val="10"/>
      <color theme="1"/>
      <name val="Yu Gothic UI"/>
      <family val="3"/>
      <charset val="128"/>
    </font>
    <font>
      <sz val="11"/>
      <name val="Yu Gothic UI"/>
      <family val="3"/>
      <charset val="128"/>
    </font>
    <font>
      <u/>
      <sz val="11"/>
      <color theme="1"/>
      <name val="Yu Gothic UI"/>
      <family val="3"/>
      <charset val="128"/>
    </font>
    <font>
      <b/>
      <sz val="12"/>
      <color theme="0"/>
      <name val="Yu Gothic UI"/>
      <family val="3"/>
      <charset val="128"/>
    </font>
    <font>
      <sz val="11"/>
      <color theme="0"/>
      <name val="游ゴシック"/>
      <family val="2"/>
      <charset val="128"/>
      <scheme val="minor"/>
    </font>
    <font>
      <sz val="12"/>
      <color theme="1"/>
      <name val="游ゴシック"/>
      <family val="2"/>
      <charset val="128"/>
      <scheme val="minor"/>
    </font>
    <font>
      <sz val="11"/>
      <color theme="0"/>
      <name val="游ゴシック"/>
      <family val="3"/>
      <charset val="128"/>
      <scheme val="minor"/>
    </font>
    <font>
      <sz val="6"/>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6"/>
      <name val="ＭＳ Ｐ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1"/>
      <color theme="1"/>
      <name val="游ゴシック"/>
      <family val="3"/>
      <charset val="128"/>
    </font>
    <font>
      <sz val="11"/>
      <color theme="0"/>
      <name val="游ゴシック"/>
      <family val="3"/>
      <charset val="128"/>
    </font>
    <font>
      <b/>
      <sz val="11"/>
      <color theme="1"/>
      <name val="游ゴシック"/>
      <family val="3"/>
      <charset val="128"/>
    </font>
    <font>
      <b/>
      <sz val="11"/>
      <color theme="0"/>
      <name val="游ゴシック"/>
      <family val="3"/>
      <charset val="128"/>
    </font>
    <font>
      <sz val="11"/>
      <color rgb="FF0070C0"/>
      <name val="Yu Gothic UI"/>
      <family val="3"/>
    </font>
    <font>
      <sz val="11"/>
      <color rgb="FF0070C0"/>
      <name val="Yu Gothic UI"/>
      <family val="3"/>
      <charset val="128"/>
    </font>
    <font>
      <sz val="11"/>
      <color theme="1"/>
      <name val="Yu Gothic UI"/>
      <family val="3"/>
      <charset val="1"/>
    </font>
    <font>
      <u/>
      <sz val="11"/>
      <color theme="10"/>
      <name val="Calibri"/>
      <family val="2"/>
    </font>
    <font>
      <sz val="11"/>
      <name val="游ゴシック"/>
      <family val="3"/>
      <charset val="128"/>
      <scheme val="minor"/>
    </font>
    <font>
      <sz val="11"/>
      <color theme="0" tint="-0.249977111117893"/>
      <name val="Yu Gothic UI"/>
      <family val="3"/>
      <charset val="128"/>
    </font>
    <font>
      <sz val="11"/>
      <color theme="0" tint="-0.249977111117893"/>
      <name val="游ゴシック"/>
      <family val="3"/>
      <charset val="128"/>
    </font>
    <font>
      <sz val="11"/>
      <color theme="0" tint="-0.249977111117893"/>
      <name val="Yu Gothic UI"/>
      <family val="3"/>
    </font>
    <font>
      <sz val="11"/>
      <color theme="0" tint="-0.249977111117893"/>
      <name val="Segoe UI Symbol"/>
      <family val="3"/>
    </font>
    <font>
      <b/>
      <sz val="14"/>
      <name val="Yu Gothic UI"/>
      <family val="3"/>
    </font>
    <font>
      <b/>
      <sz val="14"/>
      <name val="Yu Gothic UI"/>
      <family val="3"/>
      <charset val="128"/>
    </font>
    <font>
      <b/>
      <sz val="14"/>
      <color rgb="FFFF0000"/>
      <name val="Yu Gothic UI"/>
      <family val="3"/>
      <charset val="128"/>
    </font>
    <font>
      <b/>
      <sz val="14"/>
      <color theme="1"/>
      <name val="Yu Gothic UI"/>
      <family val="3"/>
    </font>
    <font>
      <b/>
      <sz val="11"/>
      <name val="Yu Gothic UI"/>
      <family val="3"/>
      <charset val="128"/>
    </font>
    <font>
      <u/>
      <sz val="11"/>
      <color theme="10"/>
      <name val="Yu Gothic UI"/>
      <family val="3"/>
      <charset val="128"/>
    </font>
    <font>
      <u/>
      <sz val="9"/>
      <color theme="10"/>
      <name val="Yu Gothic UI"/>
      <family val="3"/>
      <charset val="128"/>
    </font>
  </fonts>
  <fills count="11">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8"/>
        <bgColor indexed="64"/>
      </patternFill>
    </fill>
    <fill>
      <patternFill patternType="solid">
        <fgColor theme="2"/>
        <bgColor indexed="64"/>
      </patternFill>
    </fill>
    <fill>
      <patternFill patternType="solid">
        <fgColor theme="0" tint="-0.34998626667073579"/>
        <bgColor indexed="64"/>
      </patternFill>
    </fill>
  </fills>
  <borders count="10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medium">
        <color theme="0" tint="-0.34998626667073579"/>
      </right>
      <top style="medium">
        <color theme="0" tint="-0.34998626667073579"/>
      </top>
      <bottom style="hair">
        <color auto="1"/>
      </bottom>
      <diagonal/>
    </border>
    <border>
      <left style="medium">
        <color theme="0" tint="-0.34998626667073579"/>
      </left>
      <right style="thin">
        <color theme="0" tint="-0.34998626667073579"/>
      </right>
      <top style="hair">
        <color auto="1"/>
      </top>
      <bottom style="hair">
        <color auto="1"/>
      </bottom>
      <diagonal/>
    </border>
    <border>
      <left style="thin">
        <color theme="0" tint="-0.34998626667073579"/>
      </left>
      <right style="thin">
        <color theme="0" tint="-0.34998626667073579"/>
      </right>
      <top style="hair">
        <color auto="1"/>
      </top>
      <bottom style="hair">
        <color auto="1"/>
      </bottom>
      <diagonal/>
    </border>
    <border>
      <left style="thin">
        <color theme="0" tint="-0.34998626667073579"/>
      </left>
      <right style="medium">
        <color theme="0" tint="-0.34998626667073579"/>
      </right>
      <top style="hair">
        <color auto="1"/>
      </top>
      <bottom style="hair">
        <color auto="1"/>
      </bottom>
      <diagonal/>
    </border>
    <border>
      <left style="medium">
        <color theme="0" tint="-0.34998626667073579"/>
      </left>
      <right style="thin">
        <color theme="0" tint="-0.34998626667073579"/>
      </right>
      <top style="hair">
        <color auto="1"/>
      </top>
      <bottom style="medium">
        <color theme="0" tint="-0.34998626667073579"/>
      </bottom>
      <diagonal/>
    </border>
    <border>
      <left style="thin">
        <color theme="0" tint="-0.34998626667073579"/>
      </left>
      <right style="thin">
        <color theme="0" tint="-0.34998626667073579"/>
      </right>
      <top style="hair">
        <color auto="1"/>
      </top>
      <bottom style="medium">
        <color theme="0" tint="-0.34998626667073579"/>
      </bottom>
      <diagonal/>
    </border>
    <border>
      <left style="thin">
        <color theme="0" tint="-0.34998626667073579"/>
      </left>
      <right style="medium">
        <color theme="0" tint="-0.34998626667073579"/>
      </right>
      <top style="hair">
        <color auto="1"/>
      </top>
      <bottom style="medium">
        <color theme="0" tint="-0.34998626667073579"/>
      </bottom>
      <diagonal/>
    </border>
    <border>
      <left style="thin">
        <color theme="0" tint="-0.34998626667073579"/>
      </left>
      <right style="hair">
        <color theme="0" tint="-0.34998626667073579"/>
      </right>
      <top style="medium">
        <color theme="0" tint="-0.34998626667073579"/>
      </top>
      <bottom style="hair">
        <color auto="1"/>
      </bottom>
      <diagonal/>
    </border>
    <border>
      <left style="hair">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hair">
        <color theme="0" tint="-0.34998626667073579"/>
      </right>
      <top style="hair">
        <color auto="1"/>
      </top>
      <bottom style="hair">
        <color auto="1"/>
      </bottom>
      <diagonal/>
    </border>
    <border>
      <left style="hair">
        <color theme="0" tint="-0.34998626667073579"/>
      </left>
      <right style="thin">
        <color theme="0" tint="-0.34998626667073579"/>
      </right>
      <top style="hair">
        <color auto="1"/>
      </top>
      <bottom style="hair">
        <color auto="1"/>
      </bottom>
      <diagonal/>
    </border>
    <border>
      <left style="thin">
        <color theme="0" tint="-0.34998626667073579"/>
      </left>
      <right style="hair">
        <color theme="0" tint="-0.34998626667073579"/>
      </right>
      <top style="hair">
        <color auto="1"/>
      </top>
      <bottom style="medium">
        <color theme="0" tint="-0.34998626667073579"/>
      </bottom>
      <diagonal/>
    </border>
    <border>
      <left style="hair">
        <color theme="0" tint="-0.34998626667073579"/>
      </left>
      <right style="thin">
        <color theme="0" tint="-0.34998626667073579"/>
      </right>
      <top style="hair">
        <color auto="1"/>
      </top>
      <bottom style="medium">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theme="0" tint="-0.34998626667073579"/>
      </left>
      <right style="hair">
        <color theme="0" tint="-0.34998626667073579"/>
      </right>
      <top style="medium">
        <color theme="0" tint="-0.34998626667073579"/>
      </top>
      <bottom style="hair">
        <color theme="0" tint="-0.34998626667073579"/>
      </bottom>
      <diagonal/>
    </border>
    <border>
      <left style="hair">
        <color theme="0" tint="-0.34998626667073579"/>
      </left>
      <right style="medium">
        <color theme="0" tint="-0.34998626667073579"/>
      </right>
      <top style="medium">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medium">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medium">
        <color theme="0" tint="-0.34998626667073579"/>
      </right>
      <top style="hair">
        <color theme="0" tint="-0.34998626667073579"/>
      </top>
      <bottom style="medium">
        <color theme="0" tint="-0.34998626667073579"/>
      </bottom>
      <diagonal/>
    </border>
    <border>
      <left/>
      <right/>
      <top style="hair">
        <color theme="0" tint="-0.34998626667073579"/>
      </top>
      <bottom style="medium">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right style="hair">
        <color theme="0" tint="-0.34998626667073579"/>
      </right>
      <top style="hair">
        <color theme="0" tint="-0.34998626667073579"/>
      </top>
      <bottom style="medium">
        <color theme="0" tint="-0.34998626667073579"/>
      </bottom>
      <diagonal/>
    </border>
    <border>
      <left style="medium">
        <color theme="0" tint="-0.34998626667073579"/>
      </left>
      <right/>
      <top style="hair">
        <color theme="0" tint="-0.34998626667073579"/>
      </top>
      <bottom style="hair">
        <color theme="0" tint="-0.34998626667073579"/>
      </bottom>
      <diagonal/>
    </border>
    <border>
      <left style="medium">
        <color theme="0" tint="-0.34998626667073579"/>
      </left>
      <right/>
      <top style="hair">
        <color theme="0" tint="-0.34998626667073579"/>
      </top>
      <bottom style="medium">
        <color theme="0"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top/>
      <bottom style="double">
        <color theme="0" tint="-0.499984740745262"/>
      </bottom>
      <diagonal/>
    </border>
    <border>
      <left/>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medium">
        <color theme="0" tint="-0.34998626667073579"/>
      </right>
      <top style="medium">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medium">
        <color theme="0" tint="-0.34998626667073579"/>
      </right>
      <top style="hair">
        <color theme="0" tint="-0.34998626667073579"/>
      </top>
      <bottom style="medium">
        <color theme="0" tint="-0.34998626667073579"/>
      </bottom>
      <diagonal/>
    </border>
    <border>
      <left style="medium">
        <color theme="0" tint="-0.34998626667073579"/>
      </left>
      <right style="hair">
        <color theme="0" tint="-0.34998626667073579"/>
      </right>
      <top/>
      <bottom style="medium">
        <color theme="0" tint="-0.34998626667073579"/>
      </bottom>
      <diagonal/>
    </border>
    <border>
      <left style="hair">
        <color theme="0" tint="-0.34998626667073579"/>
      </left>
      <right style="medium">
        <color theme="0" tint="-0.34998626667073579"/>
      </right>
      <top/>
      <bottom style="medium">
        <color theme="0" tint="-0.34998626667073579"/>
      </bottom>
      <diagonal/>
    </border>
    <border>
      <left style="medium">
        <color theme="0" tint="-0.34998626667073579"/>
      </left>
      <right style="hair">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hair">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hair">
        <color theme="0" tint="-0.34998626667073579"/>
      </right>
      <top/>
      <bottom style="hair">
        <color theme="0" tint="-0.34998626667073579"/>
      </bottom>
      <diagonal/>
    </border>
    <border>
      <left/>
      <right/>
      <top/>
      <bottom style="hair">
        <color theme="0" tint="-0.34998626667073579"/>
      </bottom>
      <diagonal/>
    </border>
    <border>
      <left style="hair">
        <color theme="0" tint="-0.34998626667073579"/>
      </left>
      <right style="medium">
        <color theme="0" tint="-0.34998626667073579"/>
      </right>
      <top/>
      <bottom style="hair">
        <color theme="0" tint="-0.34998626667073579"/>
      </bottom>
      <diagonal/>
    </border>
    <border>
      <left style="medium">
        <color theme="0" tint="-0.34998626667073579"/>
      </left>
      <right/>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right style="hair">
        <color theme="0" tint="-0.34998626667073579"/>
      </right>
      <top style="medium">
        <color theme="0" tint="-0.34998626667073579"/>
      </top>
      <bottom style="medium">
        <color theme="0" tint="-0.34998626667073579"/>
      </bottom>
      <diagonal/>
    </border>
    <border>
      <left style="hair">
        <color theme="0" tint="-0.34998626667073579"/>
      </left>
      <right style="hair">
        <color theme="0" tint="-0.34998626667073579"/>
      </right>
      <top style="medium">
        <color theme="0" tint="-0.34998626667073579"/>
      </top>
      <bottom style="medium">
        <color theme="0" tint="-0.34998626667073579"/>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34998626667073579"/>
      </left>
      <right/>
      <top style="hair">
        <color auto="1"/>
      </top>
      <bottom style="medium">
        <color theme="0" tint="-0.34998626667073579"/>
      </bottom>
      <diagonal/>
    </border>
    <border>
      <left/>
      <right style="medium">
        <color theme="0" tint="-0.34998626667073579"/>
      </right>
      <top style="hair">
        <color auto="1"/>
      </top>
      <bottom style="medium">
        <color theme="0" tint="-0.34998626667073579"/>
      </bottom>
      <diagonal/>
    </border>
    <border>
      <left style="thin">
        <color theme="0" tint="-0.34998626667073579"/>
      </left>
      <right style="thin">
        <color theme="0" tint="-0.34998626667073579"/>
      </right>
      <top style="hair">
        <color auto="1"/>
      </top>
      <bottom/>
      <diagonal/>
    </border>
    <border>
      <left style="hair">
        <color theme="0" tint="-0.34998626667073579"/>
      </left>
      <right/>
      <top style="medium">
        <color theme="0" tint="-0.34998626667073579"/>
      </top>
      <bottom style="medium">
        <color theme="0" tint="-0.34998626667073579"/>
      </bottom>
      <diagonal/>
    </border>
    <border>
      <left style="hair">
        <color theme="0" tint="-0.34998626667073579"/>
      </left>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34998626667073579"/>
      </bottom>
      <diagonal/>
    </border>
    <border>
      <left/>
      <right/>
      <top style="hair">
        <color theme="0" tint="-0.34998626667073579"/>
      </top>
      <bottom style="thin">
        <color theme="0" tint="-0.34998626667073579"/>
      </bottom>
      <diagonal/>
    </border>
    <border>
      <left style="hair">
        <color theme="0" tint="-0.34998626667073579"/>
      </left>
      <right/>
      <top style="hair">
        <color theme="0" tint="-0.34998626667073579"/>
      </top>
      <bottom style="thin">
        <color theme="0" tint="-0.34998626667073579"/>
      </bottom>
      <diagonal/>
    </border>
    <border>
      <left style="medium">
        <color theme="0" tint="-0.34998626667073579"/>
      </left>
      <right style="hair">
        <color theme="0" tint="-0.34998626667073579"/>
      </right>
      <top/>
      <bottom/>
      <diagonal/>
    </border>
    <border>
      <left style="medium">
        <color theme="0" tint="-0.34998626667073579"/>
      </left>
      <right style="hair">
        <color theme="0" tint="-0.34998626667073579"/>
      </right>
      <top/>
      <bottom style="thin">
        <color theme="0" tint="-0.34998626667073579"/>
      </bottom>
      <diagonal/>
    </border>
    <border>
      <left style="hair">
        <color theme="0" tint="-0.34998626667073579"/>
      </left>
      <right/>
      <top style="hair">
        <color theme="0" tint="-0.34998626667073579"/>
      </top>
      <bottom/>
      <diagonal/>
    </border>
    <border>
      <left style="hair">
        <color theme="0" tint="-0.34998626667073579"/>
      </left>
      <right/>
      <top/>
      <bottom/>
      <diagonal/>
    </border>
    <border>
      <left style="hair">
        <color theme="0" tint="-0.34998626667073579"/>
      </left>
      <right/>
      <top/>
      <bottom style="thin">
        <color theme="0" tint="-0.34998626667073579"/>
      </bottom>
      <diagonal/>
    </border>
    <border>
      <left style="medium">
        <color theme="0" tint="-0.34998626667073579"/>
      </left>
      <right/>
      <top/>
      <bottom style="medium">
        <color theme="0" tint="-0.34998626667073579"/>
      </bottom>
      <diagonal/>
    </border>
    <border>
      <left style="medium">
        <color theme="0" tint="-0.34998626667073579"/>
      </left>
      <right/>
      <top/>
      <bottom/>
      <diagonal/>
    </border>
    <border>
      <left style="hair">
        <color theme="0" tint="-0.34998626667073579"/>
      </left>
      <right/>
      <top style="medium">
        <color theme="0" tint="-0.34998626667073579"/>
      </top>
      <bottom style="hair">
        <color theme="0" tint="-0.34998626667073579"/>
      </bottom>
      <diagonal/>
    </border>
  </borders>
  <cellStyleXfs count="5">
    <xf numFmtId="0" fontId="0" fillId="0" borderId="0">
      <alignment vertical="center"/>
    </xf>
    <xf numFmtId="0" fontId="3" fillId="0" borderId="0">
      <alignment vertical="center"/>
    </xf>
    <xf numFmtId="0" fontId="3" fillId="0" borderId="0">
      <alignment vertical="center"/>
    </xf>
    <xf numFmtId="0" fontId="29" fillId="0" borderId="0">
      <alignment vertical="center"/>
    </xf>
    <xf numFmtId="0" fontId="37" fillId="0" borderId="0" applyNumberFormat="0" applyFill="0" applyBorder="0" applyAlignment="0" applyProtection="0">
      <alignment vertical="center"/>
    </xf>
  </cellStyleXfs>
  <cellXfs count="369">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5"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Border="1">
      <alignment vertical="center"/>
    </xf>
    <xf numFmtId="11" fontId="18" fillId="0" borderId="0" xfId="0" applyNumberFormat="1" applyFont="1" applyFill="1" applyBorder="1" applyAlignment="1">
      <alignment vertical="center"/>
    </xf>
    <xf numFmtId="0" fontId="6"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6" fillId="0" borderId="0" xfId="0" applyFont="1" applyFill="1" applyBorder="1" applyAlignment="1">
      <alignment horizontal="left" vertical="center"/>
    </xf>
    <xf numFmtId="11" fontId="18" fillId="0" borderId="0" xfId="0" applyNumberFormat="1" applyFont="1" applyFill="1" applyBorder="1" applyAlignment="1">
      <alignment vertical="center" wrapText="1"/>
    </xf>
    <xf numFmtId="0" fontId="6" fillId="0" borderId="45" xfId="0" applyFont="1" applyBorder="1">
      <alignment vertical="center"/>
    </xf>
    <xf numFmtId="0" fontId="6" fillId="0" borderId="48" xfId="0" applyFont="1" applyBorder="1">
      <alignment vertical="center"/>
    </xf>
    <xf numFmtId="0" fontId="6" fillId="0" borderId="50" xfId="0" applyFont="1" applyBorder="1">
      <alignment vertical="center"/>
    </xf>
    <xf numFmtId="0" fontId="6" fillId="0" borderId="49" xfId="0" applyFont="1" applyBorder="1">
      <alignment vertical="center"/>
    </xf>
    <xf numFmtId="0" fontId="6" fillId="0" borderId="49" xfId="0" applyFont="1" applyBorder="1" applyAlignment="1">
      <alignment horizontal="left" vertical="center"/>
    </xf>
    <xf numFmtId="0" fontId="6" fillId="0" borderId="52" xfId="0" applyFont="1" applyBorder="1">
      <alignment vertical="center"/>
    </xf>
    <xf numFmtId="0" fontId="6" fillId="3" borderId="49" xfId="0" applyFont="1" applyFill="1" applyBorder="1">
      <alignment vertical="center"/>
    </xf>
    <xf numFmtId="0" fontId="6" fillId="3" borderId="48" xfId="0" applyFont="1" applyFill="1" applyBorder="1">
      <alignment vertical="center"/>
    </xf>
    <xf numFmtId="0" fontId="6" fillId="0" borderId="32" xfId="0" applyFont="1" applyBorder="1">
      <alignment vertical="center"/>
    </xf>
    <xf numFmtId="0" fontId="8" fillId="0" borderId="33" xfId="0" applyFont="1" applyBorder="1" applyAlignment="1">
      <alignment vertical="center"/>
    </xf>
    <xf numFmtId="0" fontId="6" fillId="0" borderId="33" xfId="0" applyFont="1" applyBorder="1">
      <alignment vertical="center"/>
    </xf>
    <xf numFmtId="0" fontId="6" fillId="0" borderId="34" xfId="0" applyFont="1" applyBorder="1">
      <alignment vertical="center"/>
    </xf>
    <xf numFmtId="0" fontId="6" fillId="0" borderId="35" xfId="0" applyFont="1" applyBorder="1">
      <alignment vertical="center"/>
    </xf>
    <xf numFmtId="0" fontId="6" fillId="0" borderId="36" xfId="0" applyFont="1" applyBorder="1">
      <alignment vertical="center"/>
    </xf>
    <xf numFmtId="0" fontId="8" fillId="0" borderId="0" xfId="0" applyFont="1" applyBorder="1" applyAlignment="1">
      <alignment vertical="center"/>
    </xf>
    <xf numFmtId="0" fontId="14" fillId="0" borderId="0" xfId="0" applyFont="1" applyBorder="1">
      <alignment vertical="center"/>
    </xf>
    <xf numFmtId="11" fontId="6" fillId="0" borderId="0" xfId="0" applyNumberFormat="1" applyFont="1" applyBorder="1">
      <alignment vertical="center"/>
    </xf>
    <xf numFmtId="0" fontId="6"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6" fillId="0" borderId="37" xfId="0" applyFont="1" applyBorder="1">
      <alignment vertical="center"/>
    </xf>
    <xf numFmtId="0" fontId="6" fillId="0" borderId="38" xfId="0" applyFont="1" applyBorder="1">
      <alignment vertical="center"/>
    </xf>
    <xf numFmtId="0" fontId="6" fillId="0" borderId="39" xfId="0" applyFont="1" applyBorder="1">
      <alignment vertical="center"/>
    </xf>
    <xf numFmtId="0" fontId="9" fillId="0" borderId="0" xfId="0" applyFont="1" applyFill="1" applyBorder="1" applyAlignment="1">
      <alignment horizontal="left" vertical="center"/>
    </xf>
    <xf numFmtId="176" fontId="6" fillId="0" borderId="44" xfId="0" applyNumberFormat="1" applyFont="1" applyBorder="1">
      <alignment vertical="center"/>
    </xf>
    <xf numFmtId="11" fontId="18" fillId="0" borderId="36" xfId="0" applyNumberFormat="1" applyFont="1" applyFill="1" applyBorder="1" applyAlignment="1">
      <alignment vertical="center"/>
    </xf>
    <xf numFmtId="0" fontId="15" fillId="0" borderId="36" xfId="0" applyFont="1" applyFill="1" applyBorder="1" applyAlignment="1">
      <alignment horizontal="left" vertical="center"/>
    </xf>
    <xf numFmtId="0" fontId="9" fillId="0" borderId="36" xfId="0" applyFont="1" applyFill="1" applyBorder="1" applyAlignment="1">
      <alignment horizontal="left" vertical="center"/>
    </xf>
    <xf numFmtId="0" fontId="6" fillId="0" borderId="36" xfId="0" applyFont="1" applyFill="1" applyBorder="1">
      <alignment vertical="center"/>
    </xf>
    <xf numFmtId="0" fontId="9" fillId="0" borderId="36" xfId="0" applyFont="1" applyBorder="1" applyAlignment="1">
      <alignment horizontal="center" vertical="center"/>
    </xf>
    <xf numFmtId="176" fontId="6" fillId="0" borderId="0" xfId="0" applyNumberFormat="1" applyFont="1" applyBorder="1">
      <alignment vertical="center"/>
    </xf>
    <xf numFmtId="176" fontId="37" fillId="0" borderId="0" xfId="4" applyNumberFormat="1" applyBorder="1">
      <alignment vertical="center"/>
    </xf>
    <xf numFmtId="176" fontId="6" fillId="3" borderId="44" xfId="0" applyNumberFormat="1" applyFont="1" applyFill="1" applyBorder="1">
      <alignment vertical="center"/>
    </xf>
    <xf numFmtId="0" fontId="6" fillId="0" borderId="72" xfId="0" applyFont="1" applyBorder="1" applyAlignment="1">
      <alignment horizontal="left" vertical="center"/>
    </xf>
    <xf numFmtId="0" fontId="15" fillId="0" borderId="62" xfId="0" applyFont="1" applyBorder="1" applyAlignment="1">
      <alignment horizontal="left" vertical="center"/>
    </xf>
    <xf numFmtId="12" fontId="15" fillId="0" borderId="73" xfId="0" applyNumberFormat="1" applyFont="1" applyBorder="1" applyAlignment="1">
      <alignment horizontal="right" vertical="center"/>
    </xf>
    <xf numFmtId="11" fontId="18" fillId="2" borderId="74" xfId="0" applyNumberFormat="1" applyFont="1" applyFill="1" applyBorder="1" applyAlignment="1">
      <alignment vertical="center"/>
    </xf>
    <xf numFmtId="11" fontId="18" fillId="2" borderId="75" xfId="0" applyNumberFormat="1" applyFont="1" applyFill="1" applyBorder="1" applyAlignment="1">
      <alignment vertical="center" wrapText="1"/>
    </xf>
    <xf numFmtId="11" fontId="18" fillId="2" borderId="76" xfId="0" applyNumberFormat="1" applyFont="1" applyFill="1" applyBorder="1" applyAlignment="1">
      <alignment vertical="center"/>
    </xf>
    <xf numFmtId="0" fontId="6" fillId="0" borderId="77" xfId="0" applyFont="1" applyBorder="1" applyAlignment="1">
      <alignment horizontal="left" vertical="center"/>
    </xf>
    <xf numFmtId="0" fontId="15" fillId="0" borderId="78" xfId="0" applyFont="1" applyBorder="1" applyAlignment="1">
      <alignment horizontal="left" vertical="center"/>
    </xf>
    <xf numFmtId="176" fontId="15" fillId="0" borderId="79" xfId="0" applyNumberFormat="1" applyFont="1" applyBorder="1" applyAlignment="1">
      <alignment horizontal="right" vertical="center"/>
    </xf>
    <xf numFmtId="0" fontId="6" fillId="0" borderId="80" xfId="0" applyFont="1" applyBorder="1">
      <alignment vertical="center"/>
    </xf>
    <xf numFmtId="0" fontId="6" fillId="0" borderId="78" xfId="0" applyFont="1" applyBorder="1">
      <alignment vertical="center"/>
    </xf>
    <xf numFmtId="0" fontId="6" fillId="0" borderId="81" xfId="0" applyFont="1" applyBorder="1">
      <alignment vertical="center"/>
    </xf>
    <xf numFmtId="176" fontId="6" fillId="0" borderId="82" xfId="0" applyNumberFormat="1" applyFont="1" applyBorder="1">
      <alignment vertical="center"/>
    </xf>
    <xf numFmtId="0" fontId="9" fillId="2" borderId="74" xfId="0" applyFont="1" applyFill="1" applyBorder="1" applyAlignment="1">
      <alignment horizontal="left" vertical="center"/>
    </xf>
    <xf numFmtId="0" fontId="9" fillId="2" borderId="83" xfId="0" applyFont="1" applyFill="1" applyBorder="1" applyAlignment="1">
      <alignment horizontal="left" vertical="center"/>
    </xf>
    <xf numFmtId="0" fontId="9" fillId="2" borderId="84" xfId="0" applyFont="1" applyFill="1" applyBorder="1" applyAlignment="1">
      <alignment horizontal="left" vertical="center"/>
    </xf>
    <xf numFmtId="0" fontId="6" fillId="4" borderId="78" xfId="0" applyFont="1" applyFill="1" applyBorder="1">
      <alignment vertical="center"/>
    </xf>
    <xf numFmtId="0" fontId="9" fillId="2" borderId="75" xfId="0" applyFont="1" applyFill="1" applyBorder="1" applyAlignment="1">
      <alignment horizontal="left" vertical="center"/>
    </xf>
    <xf numFmtId="0" fontId="6" fillId="0" borderId="77" xfId="0" applyFont="1" applyBorder="1">
      <alignment vertical="center"/>
    </xf>
    <xf numFmtId="0" fontId="9" fillId="2" borderId="74" xfId="0" applyFont="1" applyFill="1" applyBorder="1">
      <alignment vertical="center"/>
    </xf>
    <xf numFmtId="0" fontId="9" fillId="2" borderId="75" xfId="0" applyFont="1" applyFill="1" applyBorder="1">
      <alignment vertical="center"/>
    </xf>
    <xf numFmtId="0" fontId="9" fillId="2" borderId="76" xfId="0" applyFont="1" applyFill="1" applyBorder="1">
      <alignment vertical="center"/>
    </xf>
    <xf numFmtId="0" fontId="6" fillId="0" borderId="0" xfId="0" applyFont="1" applyBorder="1" applyAlignment="1">
      <alignment horizontal="right" vertical="center"/>
    </xf>
    <xf numFmtId="0" fontId="11" fillId="7" borderId="1" xfId="0" applyFont="1" applyFill="1" applyBorder="1" applyAlignment="1" applyProtection="1">
      <alignment vertical="center" wrapText="1"/>
      <protection locked="0"/>
    </xf>
    <xf numFmtId="0" fontId="11" fillId="7" borderId="1" xfId="0" applyFont="1" applyFill="1" applyBorder="1" applyProtection="1">
      <alignment vertical="center"/>
      <protection locked="0"/>
    </xf>
    <xf numFmtId="0" fontId="11" fillId="7" borderId="54" xfId="0" applyFont="1" applyFill="1" applyBorder="1" applyProtection="1">
      <alignment vertical="center"/>
      <protection locked="0"/>
    </xf>
    <xf numFmtId="12" fontId="39" fillId="0" borderId="0" xfId="0" applyNumberFormat="1" applyFont="1" applyBorder="1">
      <alignment vertical="center"/>
    </xf>
    <xf numFmtId="176" fontId="39" fillId="0" borderId="0" xfId="0" applyNumberFormat="1" applyFont="1" applyBorder="1">
      <alignment vertical="center"/>
    </xf>
    <xf numFmtId="176" fontId="15" fillId="0" borderId="47" xfId="0" applyNumberFormat="1" applyFont="1" applyBorder="1" applyAlignment="1">
      <alignment horizontal="right" vertical="center"/>
    </xf>
    <xf numFmtId="0" fontId="6" fillId="3" borderId="52" xfId="0" applyFont="1" applyFill="1" applyBorder="1">
      <alignment vertical="center"/>
    </xf>
    <xf numFmtId="0" fontId="6" fillId="3" borderId="50" xfId="0" applyFont="1" applyFill="1" applyBorder="1">
      <alignment vertical="center"/>
    </xf>
    <xf numFmtId="0" fontId="6" fillId="3" borderId="53" xfId="0" applyFont="1" applyFill="1" applyBorder="1">
      <alignment vertical="center"/>
    </xf>
    <xf numFmtId="0" fontId="6" fillId="3" borderId="51" xfId="0" applyFont="1" applyFill="1" applyBorder="1">
      <alignment vertical="center"/>
    </xf>
    <xf numFmtId="176" fontId="6" fillId="3" borderId="46" xfId="0" applyNumberFormat="1" applyFont="1" applyFill="1" applyBorder="1">
      <alignment vertical="center"/>
    </xf>
    <xf numFmtId="0" fontId="6" fillId="0" borderId="0" xfId="0" applyFont="1" applyProtection="1">
      <alignment vertical="center"/>
    </xf>
    <xf numFmtId="0" fontId="6" fillId="0" borderId="0" xfId="0" applyFont="1" applyAlignment="1" applyProtection="1">
      <alignment vertical="center" wrapText="1"/>
    </xf>
    <xf numFmtId="0" fontId="6" fillId="0" borderId="23" xfId="0" applyFont="1" applyBorder="1" applyProtection="1">
      <alignment vertical="center"/>
    </xf>
    <xf numFmtId="0" fontId="6" fillId="0" borderId="24" xfId="0" applyFont="1" applyBorder="1" applyProtection="1">
      <alignment vertical="center"/>
    </xf>
    <xf numFmtId="0" fontId="6" fillId="0" borderId="24" xfId="0" applyFont="1" applyBorder="1" applyAlignment="1" applyProtection="1">
      <alignment vertical="center" wrapText="1"/>
    </xf>
    <xf numFmtId="0" fontId="6" fillId="0" borderId="25" xfId="0" applyFont="1" applyBorder="1" applyProtection="1">
      <alignment vertical="center"/>
    </xf>
    <xf numFmtId="0" fontId="6" fillId="0" borderId="26" xfId="0" applyFont="1" applyBorder="1" applyProtection="1">
      <alignment vertical="center"/>
    </xf>
    <xf numFmtId="0" fontId="8" fillId="0" borderId="0" xfId="0" applyFont="1" applyBorder="1" applyAlignment="1" applyProtection="1">
      <alignment vertical="center"/>
    </xf>
    <xf numFmtId="0" fontId="6" fillId="0" borderId="0" xfId="0" applyFont="1" applyBorder="1" applyProtection="1">
      <alignment vertical="center"/>
    </xf>
    <xf numFmtId="0" fontId="6" fillId="0" borderId="27" xfId="0" applyFont="1" applyBorder="1" applyProtection="1">
      <alignment vertical="center"/>
    </xf>
    <xf numFmtId="0" fontId="7" fillId="0" borderId="0" xfId="0" applyFont="1" applyBorder="1" applyAlignment="1" applyProtection="1">
      <alignment vertical="center"/>
    </xf>
    <xf numFmtId="0" fontId="7" fillId="0" borderId="24" xfId="0" applyFont="1" applyBorder="1" applyAlignment="1" applyProtection="1">
      <alignment vertical="center"/>
    </xf>
    <xf numFmtId="0" fontId="6" fillId="0" borderId="0" xfId="0" applyFont="1" applyBorder="1" applyAlignment="1" applyProtection="1">
      <alignment horizontal="center" vertical="center"/>
    </xf>
    <xf numFmtId="49" fontId="6" fillId="0" borderId="0" xfId="0" applyNumberFormat="1" applyFont="1" applyBorder="1" applyAlignment="1" applyProtection="1">
      <alignment horizontal="left" vertical="center"/>
    </xf>
    <xf numFmtId="0" fontId="6" fillId="5" borderId="0" xfId="0" applyFont="1" applyFill="1" applyBorder="1" applyAlignment="1" applyProtection="1">
      <alignment horizontal="left" vertical="center"/>
    </xf>
    <xf numFmtId="0" fontId="16"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49" fontId="6" fillId="0" borderId="0" xfId="0" applyNumberFormat="1" applyFont="1" applyBorder="1" applyAlignment="1" applyProtection="1">
      <alignment horizontal="center" vertical="center"/>
    </xf>
    <xf numFmtId="0" fontId="6" fillId="0" borderId="28" xfId="0" applyFont="1" applyBorder="1" applyProtection="1">
      <alignment vertical="center"/>
    </xf>
    <xf numFmtId="0" fontId="6" fillId="0" borderId="29" xfId="0" applyFont="1" applyBorder="1" applyAlignment="1" applyProtection="1">
      <alignment horizontal="left" vertical="center"/>
    </xf>
    <xf numFmtId="0" fontId="6" fillId="0" borderId="29" xfId="0" applyFont="1" applyBorder="1" applyProtection="1">
      <alignment vertical="center"/>
    </xf>
    <xf numFmtId="49" fontId="6" fillId="0" borderId="29" xfId="0" applyNumberFormat="1" applyFont="1" applyBorder="1" applyAlignment="1" applyProtection="1">
      <alignment horizontal="center" vertical="center"/>
    </xf>
    <xf numFmtId="0" fontId="6" fillId="0" borderId="30" xfId="0" applyFont="1" applyBorder="1" applyProtection="1">
      <alignment vertical="center"/>
    </xf>
    <xf numFmtId="0" fontId="6" fillId="0" borderId="0" xfId="0" applyFont="1" applyBorder="1" applyAlignment="1" applyProtection="1">
      <alignment vertical="center" wrapText="1"/>
    </xf>
    <xf numFmtId="0" fontId="14" fillId="0" borderId="0" xfId="0" applyFont="1" applyBorder="1" applyProtection="1">
      <alignment vertical="center"/>
    </xf>
    <xf numFmtId="11" fontId="6" fillId="0" borderId="26" xfId="0" applyNumberFormat="1" applyFont="1" applyBorder="1" applyProtection="1">
      <alignment vertical="center"/>
    </xf>
    <xf numFmtId="11" fontId="6" fillId="0" borderId="0" xfId="0" applyNumberFormat="1" applyFont="1" applyBorder="1" applyProtection="1">
      <alignment vertical="center"/>
    </xf>
    <xf numFmtId="11" fontId="18" fillId="2" borderId="5" xfId="0" applyNumberFormat="1" applyFont="1" applyFill="1" applyBorder="1" applyAlignment="1" applyProtection="1">
      <alignment vertical="center" wrapText="1"/>
    </xf>
    <xf numFmtId="11" fontId="18" fillId="2" borderId="6" xfId="0" applyNumberFormat="1" applyFont="1" applyFill="1" applyBorder="1" applyAlignment="1" applyProtection="1">
      <alignment vertical="center"/>
    </xf>
    <xf numFmtId="11" fontId="18" fillId="2" borderId="7" xfId="0" applyNumberFormat="1" applyFont="1" applyFill="1" applyBorder="1" applyAlignment="1" applyProtection="1">
      <alignment vertical="center"/>
    </xf>
    <xf numFmtId="11" fontId="6" fillId="0" borderId="27" xfId="0" applyNumberFormat="1" applyFont="1" applyBorder="1" applyProtection="1">
      <alignment vertical="center"/>
    </xf>
    <xf numFmtId="11" fontId="6" fillId="0" borderId="0" xfId="0" applyNumberFormat="1" applyFont="1" applyProtection="1">
      <alignment vertical="center"/>
    </xf>
    <xf numFmtId="0" fontId="14" fillId="0" borderId="0" xfId="0" applyFont="1" applyProtection="1">
      <alignment vertical="center"/>
    </xf>
    <xf numFmtId="0" fontId="14" fillId="0" borderId="26" xfId="0" applyFont="1" applyBorder="1" applyProtection="1">
      <alignment vertical="center"/>
    </xf>
    <xf numFmtId="0" fontId="15" fillId="0" borderId="63" xfId="0" applyFont="1" applyBorder="1" applyAlignment="1" applyProtection="1">
      <alignment horizontal="left" vertical="center"/>
    </xf>
    <xf numFmtId="0" fontId="15" fillId="0" borderId="64" xfId="0" applyFont="1" applyBorder="1" applyAlignment="1" applyProtection="1">
      <alignment horizontal="left" vertical="center"/>
    </xf>
    <xf numFmtId="0" fontId="6" fillId="0" borderId="64" xfId="0" applyFont="1" applyBorder="1" applyAlignment="1" applyProtection="1">
      <alignment horizontal="left" vertical="center" wrapText="1"/>
    </xf>
    <xf numFmtId="0" fontId="15" fillId="0" borderId="64" xfId="0" applyFont="1" applyFill="1" applyBorder="1" applyAlignment="1" applyProtection="1">
      <alignment horizontal="left" vertical="center"/>
    </xf>
    <xf numFmtId="0" fontId="6" fillId="0" borderId="65" xfId="0" applyFont="1" applyBorder="1" applyAlignment="1" applyProtection="1">
      <alignment horizontal="left" vertical="center"/>
    </xf>
    <xf numFmtId="0" fontId="15" fillId="0" borderId="66" xfId="0" applyFont="1" applyBorder="1" applyAlignment="1" applyProtection="1">
      <alignment horizontal="left" vertical="center"/>
    </xf>
    <xf numFmtId="0" fontId="15" fillId="0" borderId="67" xfId="0" applyFont="1" applyBorder="1" applyAlignment="1" applyProtection="1">
      <alignment horizontal="left" vertical="center"/>
    </xf>
    <xf numFmtId="0" fontId="6" fillId="0" borderId="67" xfId="0" applyFont="1" applyBorder="1" applyAlignment="1" applyProtection="1">
      <alignment horizontal="left" vertical="center" wrapText="1"/>
    </xf>
    <xf numFmtId="0" fontId="15" fillId="0" borderId="67" xfId="0" applyFont="1" applyFill="1" applyBorder="1" applyAlignment="1" applyProtection="1">
      <alignment horizontal="left" vertical="center"/>
    </xf>
    <xf numFmtId="0" fontId="6" fillId="0" borderId="68" xfId="0" applyFont="1" applyBorder="1" applyAlignment="1" applyProtection="1">
      <alignment horizontal="left" vertical="center"/>
    </xf>
    <xf numFmtId="0" fontId="15" fillId="0" borderId="69" xfId="0" applyFont="1" applyBorder="1" applyAlignment="1" applyProtection="1">
      <alignment horizontal="left" vertical="center"/>
    </xf>
    <xf numFmtId="0" fontId="15" fillId="0" borderId="70" xfId="0" applyFont="1" applyBorder="1" applyAlignment="1" applyProtection="1">
      <alignment horizontal="left" vertical="center"/>
    </xf>
    <xf numFmtId="0" fontId="6" fillId="0" borderId="70" xfId="0" applyFont="1" applyBorder="1" applyAlignment="1" applyProtection="1">
      <alignment horizontal="left" vertical="center" wrapText="1"/>
    </xf>
    <xf numFmtId="0" fontId="15" fillId="0" borderId="70" xfId="0" applyFont="1" applyFill="1" applyBorder="1" applyAlignment="1" applyProtection="1">
      <alignment horizontal="left" vertical="center"/>
    </xf>
    <xf numFmtId="0" fontId="6" fillId="0" borderId="71" xfId="0" applyFont="1" applyBorder="1" applyAlignment="1" applyProtection="1">
      <alignment horizontal="left" vertical="center"/>
    </xf>
    <xf numFmtId="11" fontId="18" fillId="2" borderId="7" xfId="0" applyNumberFormat="1" applyFont="1" applyFill="1" applyBorder="1" applyAlignment="1" applyProtection="1">
      <alignment vertical="center" wrapText="1"/>
    </xf>
    <xf numFmtId="0" fontId="15" fillId="0" borderId="11" xfId="0" applyFont="1" applyBorder="1" applyAlignment="1" applyProtection="1">
      <alignment horizontal="left" vertical="center"/>
    </xf>
    <xf numFmtId="0" fontId="6" fillId="0" borderId="9" xfId="0" applyFont="1" applyBorder="1" applyAlignment="1" applyProtection="1">
      <alignment horizontal="left" vertical="center" wrapText="1"/>
    </xf>
    <xf numFmtId="0" fontId="15" fillId="0" borderId="9" xfId="0" applyFont="1" applyFill="1" applyBorder="1" applyAlignment="1" applyProtection="1">
      <alignment horizontal="left" vertical="center"/>
    </xf>
    <xf numFmtId="0" fontId="15" fillId="0" borderId="12" xfId="0" applyFont="1" applyBorder="1" applyAlignment="1" applyProtection="1">
      <alignment horizontal="left" vertical="center"/>
    </xf>
    <xf numFmtId="0" fontId="6" fillId="0" borderId="12" xfId="0" applyFont="1" applyBorder="1" applyAlignment="1" applyProtection="1">
      <alignment horizontal="left" vertical="center" wrapText="1"/>
    </xf>
    <xf numFmtId="0" fontId="15" fillId="0" borderId="12" xfId="0" applyFont="1" applyFill="1" applyBorder="1" applyAlignment="1" applyProtection="1">
      <alignment horizontal="left" vertical="center"/>
    </xf>
    <xf numFmtId="0" fontId="6" fillId="0" borderId="13" xfId="0" applyFont="1" applyBorder="1" applyAlignment="1" applyProtection="1">
      <alignment horizontal="left" vertical="center" wrapText="1"/>
    </xf>
    <xf numFmtId="0" fontId="15" fillId="0" borderId="14" xfId="0" applyFont="1" applyBorder="1" applyAlignment="1" applyProtection="1">
      <alignment horizontal="left" vertical="center"/>
    </xf>
    <xf numFmtId="0" fontId="15" fillId="0" borderId="15" xfId="0" applyFont="1" applyBorder="1" applyAlignment="1" applyProtection="1">
      <alignment horizontal="left" vertical="center"/>
    </xf>
    <xf numFmtId="0" fontId="6" fillId="0" borderId="15" xfId="0" applyFont="1" applyBorder="1" applyAlignment="1" applyProtection="1">
      <alignment horizontal="left" vertical="center" wrapText="1"/>
    </xf>
    <xf numFmtId="0" fontId="15" fillId="0" borderId="15" xfId="0" applyFont="1" applyFill="1" applyBorder="1" applyAlignment="1" applyProtection="1">
      <alignment horizontal="left" vertical="center"/>
    </xf>
    <xf numFmtId="0" fontId="6" fillId="0" borderId="16" xfId="0" applyFont="1" applyBorder="1" applyAlignment="1" applyProtection="1">
      <alignment horizontal="left" vertical="center" wrapText="1"/>
    </xf>
    <xf numFmtId="0" fontId="15" fillId="0" borderId="0" xfId="0" applyFont="1" applyBorder="1" applyAlignment="1" applyProtection="1">
      <alignment horizontal="center" vertical="center"/>
    </xf>
    <xf numFmtId="0" fontId="15" fillId="0" borderId="0" xfId="0" applyFont="1" applyFill="1" applyBorder="1" applyAlignment="1" applyProtection="1">
      <alignment horizontal="left" vertical="center"/>
    </xf>
    <xf numFmtId="0" fontId="15" fillId="0" borderId="8" xfId="0" applyFont="1" applyBorder="1" applyAlignment="1" applyProtection="1">
      <alignment horizontal="left" vertical="center"/>
    </xf>
    <xf numFmtId="0" fontId="15" fillId="0" borderId="17" xfId="0" applyNumberFormat="1" applyFont="1" applyBorder="1" applyAlignment="1" applyProtection="1">
      <alignment horizontal="left" vertical="center"/>
    </xf>
    <xf numFmtId="0" fontId="6" fillId="0" borderId="18" xfId="0" applyFont="1" applyBorder="1" applyAlignment="1" applyProtection="1">
      <alignment horizontal="left" vertical="center" wrapText="1"/>
    </xf>
    <xf numFmtId="0" fontId="6" fillId="0" borderId="10" xfId="0" applyFont="1" applyBorder="1" applyAlignment="1" applyProtection="1">
      <alignment horizontal="left" vertical="center"/>
    </xf>
    <xf numFmtId="0" fontId="15" fillId="0" borderId="19" xfId="0" applyNumberFormat="1" applyFont="1" applyBorder="1" applyAlignment="1" applyProtection="1">
      <alignment horizontal="left" vertical="center"/>
    </xf>
    <xf numFmtId="0" fontId="6" fillId="0" borderId="20" xfId="0" applyFont="1" applyBorder="1" applyAlignment="1" applyProtection="1">
      <alignment horizontal="left" vertical="center" wrapText="1"/>
    </xf>
    <xf numFmtId="0" fontId="6" fillId="0" borderId="13" xfId="0" applyFont="1" applyBorder="1" applyAlignment="1" applyProtection="1">
      <alignment horizontal="left" vertical="center"/>
    </xf>
    <xf numFmtId="0" fontId="6" fillId="0" borderId="12" xfId="0" applyFont="1" applyBorder="1" applyAlignment="1" applyProtection="1">
      <alignment horizontal="left" vertical="center"/>
    </xf>
    <xf numFmtId="176" fontId="15" fillId="0" borderId="12" xfId="0" applyNumberFormat="1" applyFont="1" applyFill="1" applyBorder="1" applyAlignment="1" applyProtection="1">
      <alignment horizontal="left" vertical="center"/>
    </xf>
    <xf numFmtId="176" fontId="15" fillId="6" borderId="12" xfId="0" applyNumberFormat="1" applyFont="1" applyFill="1" applyBorder="1" applyAlignment="1" applyProtection="1">
      <alignment horizontal="right" vertical="center"/>
    </xf>
    <xf numFmtId="0" fontId="6" fillId="0" borderId="88" xfId="0" applyFont="1" applyBorder="1" applyAlignment="1" applyProtection="1">
      <alignment horizontal="left" vertical="center"/>
    </xf>
    <xf numFmtId="0" fontId="15" fillId="0" borderId="21" xfId="0" applyNumberFormat="1" applyFont="1" applyBorder="1" applyAlignment="1" applyProtection="1">
      <alignment horizontal="left" vertical="center"/>
    </xf>
    <xf numFmtId="0" fontId="6" fillId="0" borderId="22" xfId="0" applyFont="1" applyBorder="1" applyAlignment="1" applyProtection="1">
      <alignment horizontal="left" vertical="center" wrapText="1"/>
    </xf>
    <xf numFmtId="176" fontId="15" fillId="0" borderId="15" xfId="0" applyNumberFormat="1" applyFont="1" applyFill="1" applyBorder="1" applyAlignment="1" applyProtection="1">
      <alignment horizontal="left" vertical="center"/>
    </xf>
    <xf numFmtId="176" fontId="15" fillId="6" borderId="86" xfId="0" applyNumberFormat="1" applyFont="1" applyFill="1" applyBorder="1" applyAlignment="1" applyProtection="1">
      <alignment horizontal="right" vertical="center"/>
    </xf>
    <xf numFmtId="0" fontId="6" fillId="0" borderId="15" xfId="0" applyFont="1" applyBorder="1" applyAlignment="1" applyProtection="1">
      <alignment horizontal="left" vertical="center"/>
    </xf>
    <xf numFmtId="0" fontId="6" fillId="0" borderId="87" xfId="0" applyFont="1" applyBorder="1" applyAlignment="1" applyProtection="1">
      <alignment horizontal="left" vertical="center"/>
    </xf>
    <xf numFmtId="0" fontId="6" fillId="0" borderId="29" xfId="0" applyFont="1" applyBorder="1" applyAlignment="1" applyProtection="1">
      <alignment vertical="center" wrapText="1"/>
    </xf>
    <xf numFmtId="0" fontId="15" fillId="5" borderId="64" xfId="0" applyNumberFormat="1" applyFont="1" applyFill="1" applyBorder="1" applyAlignment="1" applyProtection="1">
      <alignment horizontal="right" vertical="center"/>
      <protection locked="0"/>
    </xf>
    <xf numFmtId="0" fontId="15" fillId="5" borderId="67" xfId="0" quotePrefix="1" applyNumberFormat="1" applyFont="1" applyFill="1" applyBorder="1" applyAlignment="1" applyProtection="1">
      <alignment horizontal="right" vertical="center"/>
      <protection locked="0"/>
    </xf>
    <xf numFmtId="0" fontId="15" fillId="5" borderId="70" xfId="0" applyNumberFormat="1" applyFont="1" applyFill="1" applyBorder="1" applyAlignment="1" applyProtection="1">
      <alignment horizontal="right" vertical="center"/>
      <protection locked="0"/>
    </xf>
    <xf numFmtId="176" fontId="15" fillId="5" borderId="12" xfId="0" applyNumberFormat="1" applyFont="1" applyFill="1" applyBorder="1" applyAlignment="1" applyProtection="1">
      <alignment horizontal="right" vertical="center"/>
      <protection locked="0"/>
    </xf>
    <xf numFmtId="176" fontId="15" fillId="5" borderId="15" xfId="0" applyNumberFormat="1" applyFont="1" applyFill="1" applyBorder="1" applyAlignment="1" applyProtection="1">
      <alignment horizontal="right" vertical="center"/>
      <protection locked="0"/>
    </xf>
    <xf numFmtId="0" fontId="15" fillId="5" borderId="12" xfId="0" applyFont="1" applyFill="1" applyBorder="1" applyAlignment="1" applyProtection="1">
      <alignment horizontal="left" vertical="center"/>
      <protection locked="0"/>
    </xf>
    <xf numFmtId="0" fontId="15" fillId="5" borderId="9" xfId="0" applyFont="1" applyFill="1" applyBorder="1" applyAlignment="1" applyProtection="1">
      <alignment horizontal="left" vertical="center" wrapText="1"/>
      <protection locked="0"/>
    </xf>
    <xf numFmtId="0" fontId="15" fillId="5" borderId="12" xfId="0" applyNumberFormat="1" applyFont="1" applyFill="1" applyBorder="1" applyAlignment="1" applyProtection="1">
      <alignment horizontal="right" vertical="center"/>
      <protection locked="0"/>
    </xf>
    <xf numFmtId="0" fontId="15" fillId="5" borderId="12" xfId="0" quotePrefix="1" applyNumberFormat="1" applyFont="1" applyFill="1" applyBorder="1" applyAlignment="1" applyProtection="1">
      <alignment horizontal="right" vertical="center"/>
      <protection locked="0"/>
    </xf>
    <xf numFmtId="0" fontId="20" fillId="0" borderId="0" xfId="1" applyFont="1" applyProtection="1">
      <alignment vertical="center"/>
    </xf>
    <xf numFmtId="177" fontId="20" fillId="0" borderId="0" xfId="1" applyNumberFormat="1" applyFont="1" applyProtection="1">
      <alignment vertical="center"/>
    </xf>
    <xf numFmtId="0" fontId="19" fillId="0" borderId="0" xfId="1" applyFont="1" applyProtection="1">
      <alignment vertical="center"/>
    </xf>
    <xf numFmtId="0" fontId="21" fillId="0" borderId="0" xfId="1" applyFont="1" applyProtection="1">
      <alignment vertical="center"/>
    </xf>
    <xf numFmtId="0" fontId="3" fillId="0" borderId="0" xfId="1" applyProtection="1">
      <alignment vertical="center"/>
    </xf>
    <xf numFmtId="177" fontId="20" fillId="0" borderId="0" xfId="1" applyNumberFormat="1" applyFont="1" applyAlignment="1" applyProtection="1">
      <alignment horizontal="left" vertical="center"/>
    </xf>
    <xf numFmtId="178" fontId="2" fillId="6" borderId="2" xfId="1" applyNumberFormat="1" applyFont="1" applyFill="1" applyBorder="1" applyAlignment="1" applyProtection="1">
      <alignment horizontal="center" vertical="center" shrinkToFit="1"/>
    </xf>
    <xf numFmtId="177" fontId="20" fillId="0" borderId="0" xfId="1" applyNumberFormat="1" applyFont="1" applyAlignment="1" applyProtection="1">
      <alignment horizontal="right" vertical="center"/>
    </xf>
    <xf numFmtId="0" fontId="20" fillId="0" borderId="0" xfId="1" applyFont="1" applyAlignment="1" applyProtection="1">
      <alignment horizontal="right" vertical="center"/>
    </xf>
    <xf numFmtId="20" fontId="20" fillId="0" borderId="0" xfId="1" applyNumberFormat="1" applyFont="1" applyProtection="1">
      <alignment vertical="center"/>
    </xf>
    <xf numFmtId="179" fontId="20" fillId="0" borderId="0" xfId="1" applyNumberFormat="1" applyFont="1" applyProtection="1">
      <alignment vertical="center"/>
    </xf>
    <xf numFmtId="0" fontId="24" fillId="0" borderId="0" xfId="1" applyFont="1" applyAlignment="1" applyProtection="1">
      <alignment horizontal="center" vertical="center" wrapText="1"/>
    </xf>
    <xf numFmtId="0" fontId="25" fillId="0" borderId="0" xfId="1" applyFont="1" applyAlignment="1" applyProtection="1">
      <alignment vertical="center" wrapText="1"/>
    </xf>
    <xf numFmtId="0" fontId="25" fillId="0" borderId="0" xfId="1" applyFont="1" applyAlignment="1" applyProtection="1">
      <alignment horizontal="left" vertical="center" wrapText="1"/>
    </xf>
    <xf numFmtId="0" fontId="23" fillId="0" borderId="0" xfId="1" applyFont="1" applyAlignment="1" applyProtection="1">
      <alignment horizontal="center" vertical="center"/>
    </xf>
    <xf numFmtId="0" fontId="24" fillId="0" borderId="0" xfId="1" quotePrefix="1" applyFont="1" applyProtection="1">
      <alignment vertical="center"/>
    </xf>
    <xf numFmtId="0" fontId="24" fillId="0" borderId="0" xfId="1" applyFont="1" applyProtection="1">
      <alignment vertical="center"/>
    </xf>
    <xf numFmtId="0" fontId="20" fillId="0" borderId="0" xfId="1" applyFont="1" applyAlignment="1" applyProtection="1">
      <alignment vertical="center" wrapText="1"/>
    </xf>
    <xf numFmtId="0" fontId="20" fillId="0" borderId="0" xfId="1" quotePrefix="1" applyFont="1" applyProtection="1">
      <alignment vertical="center"/>
    </xf>
    <xf numFmtId="0" fontId="0" fillId="0" borderId="0" xfId="1" applyFont="1" applyProtection="1">
      <alignment vertical="center"/>
    </xf>
    <xf numFmtId="0" fontId="2" fillId="6" borderId="2" xfId="1" applyFont="1" applyFill="1" applyBorder="1" applyAlignment="1" applyProtection="1">
      <alignment horizontal="center" vertical="center" shrinkToFit="1"/>
    </xf>
    <xf numFmtId="0" fontId="3" fillId="6" borderId="2" xfId="1" applyFill="1" applyBorder="1" applyAlignment="1" applyProtection="1">
      <alignment horizontal="center" vertical="center" shrinkToFit="1"/>
    </xf>
    <xf numFmtId="0" fontId="3" fillId="6" borderId="2" xfId="1" applyFill="1" applyBorder="1" applyAlignment="1" applyProtection="1">
      <alignment horizontal="center" vertical="center"/>
    </xf>
    <xf numFmtId="0" fontId="3" fillId="0" borderId="0" xfId="1" applyAlignment="1" applyProtection="1">
      <alignment vertical="center" wrapText="1"/>
    </xf>
    <xf numFmtId="0" fontId="23" fillId="0" borderId="0" xfId="1" applyFont="1" applyAlignment="1" applyProtection="1">
      <alignment horizontal="left" vertical="center" shrinkToFit="1"/>
    </xf>
    <xf numFmtId="177" fontId="23" fillId="0" borderId="0" xfId="1" applyNumberFormat="1" applyFont="1" applyAlignment="1" applyProtection="1">
      <alignment vertical="top" wrapText="1"/>
    </xf>
    <xf numFmtId="0" fontId="27" fillId="0" borderId="0" xfId="1" applyFont="1" applyProtection="1">
      <alignment vertical="center"/>
    </xf>
    <xf numFmtId="0" fontId="28" fillId="0" borderId="0" xfId="1" applyFont="1" applyAlignment="1" applyProtection="1">
      <alignment vertical="top" wrapText="1"/>
    </xf>
    <xf numFmtId="0" fontId="44" fillId="9" borderId="56" xfId="0" applyFont="1" applyFill="1" applyBorder="1" applyAlignment="1" applyProtection="1">
      <alignment horizontal="center" vertical="center"/>
    </xf>
    <xf numFmtId="0" fontId="47" fillId="9" borderId="56" xfId="0" applyFont="1" applyFill="1" applyBorder="1" applyAlignment="1" applyProtection="1">
      <alignment horizontal="center" vertical="center" wrapText="1"/>
    </xf>
    <xf numFmtId="0" fontId="11" fillId="7" borderId="1" xfId="0" applyFont="1" applyFill="1" applyBorder="1" applyAlignment="1" applyProtection="1">
      <alignment vertical="center" wrapText="1"/>
    </xf>
    <xf numFmtId="0" fontId="11" fillId="6" borderId="57" xfId="0" applyFont="1" applyFill="1" applyBorder="1" applyAlignment="1" applyProtection="1">
      <alignment horizontal="center" vertical="center"/>
    </xf>
    <xf numFmtId="0" fontId="11" fillId="0" borderId="0" xfId="0" applyFont="1" applyAlignment="1" applyProtection="1">
      <alignment horizontal="center" vertical="center"/>
    </xf>
    <xf numFmtId="0" fontId="11" fillId="0" borderId="0" xfId="0" applyFont="1" applyProtection="1">
      <alignment vertical="center"/>
    </xf>
    <xf numFmtId="0" fontId="46" fillId="0" borderId="0" xfId="0" applyFont="1" applyAlignment="1" applyProtection="1">
      <alignment horizontal="left" vertical="center"/>
    </xf>
    <xf numFmtId="0" fontId="8" fillId="0" borderId="0" xfId="0" applyFont="1" applyProtection="1">
      <alignment vertical="center"/>
    </xf>
    <xf numFmtId="0" fontId="11" fillId="0" borderId="0" xfId="0" applyFont="1" applyFill="1" applyProtection="1">
      <alignment vertical="center"/>
    </xf>
    <xf numFmtId="0" fontId="12" fillId="0" borderId="0" xfId="0" applyFont="1" applyProtection="1">
      <alignment vertical="center"/>
    </xf>
    <xf numFmtId="0" fontId="13" fillId="0" borderId="0" xfId="0" applyFont="1" applyProtection="1">
      <alignment vertical="center"/>
    </xf>
    <xf numFmtId="0" fontId="8" fillId="0" borderId="23" xfId="0" applyFont="1" applyBorder="1" applyProtection="1">
      <alignment vertical="center"/>
    </xf>
    <xf numFmtId="0" fontId="11" fillId="0" borderId="24" xfId="0" applyFont="1" applyBorder="1" applyProtection="1">
      <alignment vertical="center"/>
    </xf>
    <xf numFmtId="0" fontId="13" fillId="0" borderId="24" xfId="0" applyFont="1" applyBorder="1" applyProtection="1">
      <alignment vertical="center"/>
    </xf>
    <xf numFmtId="0" fontId="11" fillId="0" borderId="25" xfId="0" applyFont="1" applyBorder="1" applyProtection="1">
      <alignment vertical="center"/>
    </xf>
    <xf numFmtId="0" fontId="8" fillId="0" borderId="26" xfId="0" applyFont="1" applyBorder="1" applyProtection="1">
      <alignment vertical="center"/>
    </xf>
    <xf numFmtId="0" fontId="11" fillId="0" borderId="0" xfId="0" applyFont="1" applyBorder="1" applyProtection="1">
      <alignment vertical="center"/>
    </xf>
    <xf numFmtId="49" fontId="6" fillId="0" borderId="0" xfId="0" applyNumberFormat="1" applyFont="1" applyFill="1" applyBorder="1" applyAlignment="1" applyProtection="1">
      <alignment horizontal="left" vertical="center"/>
    </xf>
    <xf numFmtId="0" fontId="11" fillId="0" borderId="0" xfId="0" applyFont="1" applyFill="1" applyBorder="1" applyProtection="1">
      <alignment vertical="center"/>
    </xf>
    <xf numFmtId="0" fontId="11" fillId="0" borderId="27" xfId="0" applyFont="1" applyBorder="1" applyProtection="1">
      <alignment vertical="center"/>
    </xf>
    <xf numFmtId="0" fontId="8" fillId="0" borderId="26" xfId="0" applyFont="1" applyBorder="1" applyAlignment="1" applyProtection="1">
      <alignment horizontal="left" vertical="center"/>
    </xf>
    <xf numFmtId="0" fontId="6" fillId="0" borderId="27" xfId="0" applyFont="1" applyBorder="1" applyAlignment="1" applyProtection="1">
      <alignment horizontal="left" vertical="center"/>
    </xf>
    <xf numFmtId="0" fontId="6" fillId="0" borderId="0" xfId="0" applyFont="1" applyAlignment="1" applyProtection="1">
      <alignment horizontal="left" vertical="center"/>
    </xf>
    <xf numFmtId="0" fontId="7" fillId="0" borderId="0" xfId="0" applyFont="1" applyBorder="1" applyAlignment="1" applyProtection="1">
      <alignment horizontal="left" vertical="center"/>
    </xf>
    <xf numFmtId="0" fontId="45" fillId="0" borderId="28" xfId="0" applyFont="1" applyBorder="1" applyAlignment="1" applyProtection="1">
      <alignment horizontal="left" vertical="center"/>
    </xf>
    <xf numFmtId="0" fontId="11" fillId="0" borderId="29" xfId="0" applyFont="1" applyBorder="1" applyProtection="1">
      <alignment vertical="center"/>
    </xf>
    <xf numFmtId="49" fontId="6" fillId="0" borderId="29" xfId="0" applyNumberFormat="1" applyFont="1" applyFill="1" applyBorder="1" applyAlignment="1" applyProtection="1">
      <alignment horizontal="left" vertical="center"/>
    </xf>
    <xf numFmtId="0" fontId="11" fillId="0" borderId="29" xfId="0" applyFont="1" applyFill="1" applyBorder="1" applyProtection="1">
      <alignment vertical="center"/>
    </xf>
    <xf numFmtId="0" fontId="11" fillId="0" borderId="30" xfId="0" applyFont="1" applyBorder="1" applyProtection="1">
      <alignment vertical="center"/>
    </xf>
    <xf numFmtId="0" fontId="12" fillId="0" borderId="0" xfId="0" applyFont="1" applyFill="1" applyProtection="1">
      <alignment vertical="center"/>
    </xf>
    <xf numFmtId="0" fontId="41" fillId="0" borderId="0" xfId="0" applyFont="1" applyFill="1" applyBorder="1" applyProtection="1">
      <alignment vertical="center"/>
    </xf>
    <xf numFmtId="0" fontId="39" fillId="0" borderId="0" xfId="0" applyFont="1" applyProtection="1">
      <alignment vertical="center"/>
    </xf>
    <xf numFmtId="0" fontId="40" fillId="0" borderId="0" xfId="3" applyFont="1" applyFill="1" applyBorder="1" applyAlignment="1" applyProtection="1">
      <alignment horizontal="center" vertical="center" wrapText="1"/>
    </xf>
    <xf numFmtId="0" fontId="41" fillId="0" borderId="0" xfId="0" applyFont="1" applyProtection="1">
      <alignment vertical="center"/>
    </xf>
    <xf numFmtId="0" fontId="40" fillId="0" borderId="0" xfId="3" applyFont="1" applyFill="1" applyBorder="1" applyAlignment="1" applyProtection="1">
      <alignment horizontal="center" vertical="center"/>
    </xf>
    <xf numFmtId="0" fontId="30" fillId="0" borderId="0" xfId="3"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34" fillId="0" borderId="0" xfId="0" applyFont="1" applyProtection="1">
      <alignment vertical="center"/>
    </xf>
    <xf numFmtId="0" fontId="35" fillId="0" borderId="0" xfId="0" applyFont="1" applyProtection="1">
      <alignment vertical="center"/>
    </xf>
    <xf numFmtId="0" fontId="43" fillId="9" borderId="59" xfId="0" applyFont="1" applyFill="1" applyBorder="1" applyAlignment="1" applyProtection="1">
      <alignment horizontal="center" vertical="center"/>
    </xf>
    <xf numFmtId="0" fontId="44" fillId="9" borderId="60" xfId="0" applyFont="1" applyFill="1" applyBorder="1" applyAlignment="1" applyProtection="1">
      <alignment horizontal="center" vertical="center"/>
    </xf>
    <xf numFmtId="0" fontId="44" fillId="9" borderId="60" xfId="0" applyFont="1" applyFill="1" applyBorder="1" applyAlignment="1" applyProtection="1">
      <alignment horizontal="center" vertical="center" wrapText="1"/>
    </xf>
    <xf numFmtId="0" fontId="44" fillId="9" borderId="61" xfId="0" applyFont="1" applyFill="1" applyBorder="1" applyAlignment="1" applyProtection="1">
      <alignment horizontal="center" vertical="center"/>
    </xf>
    <xf numFmtId="0" fontId="12" fillId="0" borderId="0" xfId="0" applyFont="1" applyAlignment="1" applyProtection="1">
      <alignment horizontal="center" vertical="center"/>
    </xf>
    <xf numFmtId="0" fontId="11" fillId="6" borderId="25" xfId="0" applyFont="1" applyFill="1" applyBorder="1" applyAlignment="1" applyProtection="1">
      <alignment horizontal="center" vertical="center"/>
    </xf>
    <xf numFmtId="0" fontId="12" fillId="0" borderId="0" xfId="0" applyFont="1" applyAlignment="1" applyProtection="1">
      <alignment horizontal="left" vertical="center"/>
    </xf>
    <xf numFmtId="0" fontId="11" fillId="5" borderId="1" xfId="0" applyFont="1" applyFill="1" applyBorder="1" applyAlignment="1" applyProtection="1">
      <alignment horizontal="left" vertical="center" wrapText="1"/>
      <protection locked="0"/>
    </xf>
    <xf numFmtId="176" fontId="11" fillId="7" borderId="1" xfId="0" applyNumberFormat="1" applyFont="1" applyFill="1" applyBorder="1" applyAlignment="1" applyProtection="1">
      <alignment horizontal="right" vertical="center"/>
      <protection locked="0"/>
    </xf>
    <xf numFmtId="0" fontId="11" fillId="7" borderId="55" xfId="0" applyFont="1" applyFill="1" applyBorder="1" applyAlignment="1" applyProtection="1">
      <alignment vertical="center" wrapText="1"/>
      <protection locked="0"/>
    </xf>
    <xf numFmtId="176" fontId="11" fillId="7" borderId="55" xfId="0" applyNumberFormat="1" applyFont="1" applyFill="1" applyBorder="1" applyAlignment="1" applyProtection="1">
      <alignment vertical="center" wrapText="1"/>
      <protection locked="0"/>
    </xf>
    <xf numFmtId="0" fontId="11" fillId="7" borderId="28" xfId="0" applyFont="1" applyFill="1" applyBorder="1" applyAlignment="1" applyProtection="1">
      <alignment vertical="center" wrapText="1"/>
      <protection locked="0"/>
    </xf>
    <xf numFmtId="176" fontId="11" fillId="7" borderId="1" xfId="0" applyNumberFormat="1" applyFont="1" applyFill="1" applyBorder="1" applyAlignment="1" applyProtection="1">
      <alignment vertical="center" wrapText="1"/>
      <protection locked="0"/>
    </xf>
    <xf numFmtId="0" fontId="11" fillId="7" borderId="58" xfId="0" applyFont="1" applyFill="1" applyBorder="1" applyAlignment="1" applyProtection="1">
      <alignment vertical="center" wrapText="1"/>
      <protection locked="0"/>
    </xf>
    <xf numFmtId="176" fontId="11" fillId="7" borderId="1" xfId="0" applyNumberFormat="1" applyFont="1" applyFill="1" applyBorder="1" applyProtection="1">
      <alignment vertical="center"/>
      <protection locked="0"/>
    </xf>
    <xf numFmtId="0" fontId="11" fillId="7" borderId="58" xfId="0" applyFont="1" applyFill="1" applyBorder="1" applyProtection="1">
      <alignment vertical="center"/>
      <protection locked="0"/>
    </xf>
    <xf numFmtId="0" fontId="11" fillId="5" borderId="54" xfId="0" applyFont="1" applyFill="1" applyBorder="1" applyAlignment="1" applyProtection="1">
      <alignment horizontal="left" vertical="center" wrapText="1"/>
      <protection locked="0"/>
    </xf>
    <xf numFmtId="176" fontId="11" fillId="7" borderId="54" xfId="0" applyNumberFormat="1" applyFont="1" applyFill="1" applyBorder="1" applyAlignment="1" applyProtection="1">
      <alignment horizontal="right" vertical="center"/>
      <protection locked="0"/>
    </xf>
    <xf numFmtId="176" fontId="11" fillId="7" borderId="54" xfId="0" applyNumberFormat="1" applyFont="1" applyFill="1" applyBorder="1" applyProtection="1">
      <alignment vertical="center"/>
      <protection locked="0"/>
    </xf>
    <xf numFmtId="0" fontId="11" fillId="7" borderId="23" xfId="0" applyFont="1" applyFill="1" applyBorder="1" applyProtection="1">
      <alignment vertical="center"/>
      <protection locked="0"/>
    </xf>
    <xf numFmtId="0" fontId="8" fillId="0" borderId="0" xfId="0" applyFont="1" applyFill="1" applyAlignment="1" applyProtection="1">
      <alignment horizontal="left" vertical="center"/>
    </xf>
    <xf numFmtId="0" fontId="8" fillId="0" borderId="0" xfId="0" applyFont="1" applyFill="1" applyProtection="1">
      <alignment vertical="center"/>
    </xf>
    <xf numFmtId="0" fontId="8" fillId="0" borderId="26" xfId="0" applyFont="1" applyFill="1" applyBorder="1" applyAlignment="1" applyProtection="1">
      <alignment horizontal="left" vertical="center"/>
    </xf>
    <xf numFmtId="0" fontId="8" fillId="0" borderId="28" xfId="0" applyFont="1" applyBorder="1" applyAlignment="1" applyProtection="1">
      <alignment horizontal="left" vertical="center"/>
    </xf>
    <xf numFmtId="0" fontId="6" fillId="0" borderId="30" xfId="0" applyFont="1" applyBorder="1" applyAlignment="1" applyProtection="1">
      <alignment horizontal="left" vertical="center"/>
    </xf>
    <xf numFmtId="0" fontId="6" fillId="0" borderId="0" xfId="0" applyFont="1" applyFill="1" applyBorder="1" applyAlignment="1" applyProtection="1">
      <alignment horizontal="center" vertical="center"/>
    </xf>
    <xf numFmtId="0" fontId="30" fillId="0" borderId="0" xfId="3" applyFont="1" applyFill="1" applyBorder="1" applyAlignment="1" applyProtection="1">
      <alignment horizontal="center" vertical="center"/>
    </xf>
    <xf numFmtId="0" fontId="41" fillId="0" borderId="0" xfId="0" applyFont="1" applyAlignment="1" applyProtection="1">
      <alignment vertical="center" wrapText="1"/>
    </xf>
    <xf numFmtId="0" fontId="39" fillId="0" borderId="0" xfId="0" applyFont="1" applyAlignment="1" applyProtection="1">
      <alignment vertical="center" wrapText="1"/>
    </xf>
    <xf numFmtId="0" fontId="8" fillId="0" borderId="23" xfId="0" applyFont="1" applyBorder="1" applyAlignment="1" applyProtection="1">
      <alignment vertical="center"/>
    </xf>
    <xf numFmtId="0" fontId="8" fillId="0" borderId="26" xfId="0" applyFont="1" applyBorder="1" applyAlignment="1" applyProtection="1">
      <alignment vertical="center"/>
    </xf>
    <xf numFmtId="0" fontId="31" fillId="0" borderId="0" xfId="3" applyFont="1" applyFill="1" applyBorder="1" applyAlignment="1" applyProtection="1">
      <alignment horizontal="center" vertical="center" wrapText="1"/>
    </xf>
    <xf numFmtId="0" fontId="42" fillId="0" borderId="0" xfId="0" applyFont="1" applyProtection="1">
      <alignment vertical="center"/>
    </xf>
    <xf numFmtId="176" fontId="11" fillId="7" borderId="1" xfId="0" applyNumberFormat="1" applyFont="1" applyFill="1" applyBorder="1" applyAlignment="1" applyProtection="1">
      <alignment horizontal="left" vertical="center"/>
      <protection locked="0"/>
    </xf>
    <xf numFmtId="176" fontId="11" fillId="7" borderId="54" xfId="0" applyNumberFormat="1" applyFont="1" applyFill="1" applyBorder="1" applyAlignment="1" applyProtection="1">
      <alignment horizontal="left" vertical="center"/>
      <protection locked="0"/>
    </xf>
    <xf numFmtId="0" fontId="11" fillId="0" borderId="0" xfId="0" applyFont="1" applyFill="1" applyBorder="1" applyAlignment="1" applyProtection="1">
      <alignment vertical="center" wrapText="1"/>
    </xf>
    <xf numFmtId="0" fontId="11" fillId="0" borderId="0" xfId="0" applyFont="1" applyAlignment="1" applyProtection="1">
      <alignment vertical="center" wrapText="1"/>
    </xf>
    <xf numFmtId="0" fontId="12" fillId="0" borderId="2" xfId="0" applyFont="1" applyBorder="1" applyAlignment="1" applyProtection="1">
      <alignment horizontal="center" vertical="center"/>
    </xf>
    <xf numFmtId="0" fontId="12" fillId="0" borderId="2"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2" xfId="0" applyFont="1" applyBorder="1" applyAlignment="1" applyProtection="1">
      <alignment vertical="center" wrapText="1"/>
    </xf>
    <xf numFmtId="0" fontId="11" fillId="0" borderId="1" xfId="0" applyFont="1" applyBorder="1" applyAlignment="1" applyProtection="1">
      <alignment vertical="center" wrapText="1"/>
    </xf>
    <xf numFmtId="0" fontId="11" fillId="7" borderId="85" xfId="0" applyFont="1" applyFill="1" applyBorder="1" applyAlignment="1" applyProtection="1">
      <alignment vertical="center" wrapText="1"/>
    </xf>
    <xf numFmtId="0" fontId="11" fillId="0" borderId="85" xfId="0" applyFont="1" applyBorder="1" applyAlignment="1" applyProtection="1">
      <alignment vertical="center" wrapText="1"/>
    </xf>
    <xf numFmtId="0" fontId="36" fillId="0" borderId="2" xfId="0" applyFont="1" applyBorder="1" applyAlignment="1" applyProtection="1">
      <alignment horizontal="center" vertical="center"/>
    </xf>
    <xf numFmtId="0" fontId="36" fillId="0" borderId="2" xfId="0" applyFont="1" applyBorder="1" applyAlignment="1" applyProtection="1">
      <alignment vertical="center" wrapText="1"/>
    </xf>
    <xf numFmtId="0" fontId="13" fillId="0" borderId="0" xfId="0" applyFont="1" applyBorder="1" applyProtection="1">
      <alignment vertical="center"/>
    </xf>
    <xf numFmtId="0" fontId="12" fillId="0" borderId="0" xfId="0" applyFont="1" applyFill="1" applyBorder="1" applyProtection="1">
      <alignment vertical="center"/>
    </xf>
    <xf numFmtId="0" fontId="8" fillId="0" borderId="28" xfId="0" applyFont="1" applyBorder="1" applyAlignment="1" applyProtection="1">
      <alignment vertical="center"/>
    </xf>
    <xf numFmtId="0" fontId="30" fillId="0" borderId="0" xfId="3" applyFont="1" applyAlignment="1" applyProtection="1">
      <alignment horizontal="left" vertical="center" wrapText="1"/>
    </xf>
    <xf numFmtId="0" fontId="11" fillId="0" borderId="0" xfId="0" applyFont="1" applyAlignment="1" applyProtection="1">
      <alignment horizontal="left" vertical="center"/>
    </xf>
    <xf numFmtId="0" fontId="31" fillId="0" borderId="0" xfId="3" applyFont="1" applyAlignment="1" applyProtection="1">
      <alignment horizontal="center" vertical="center" wrapText="1"/>
    </xf>
    <xf numFmtId="0" fontId="41" fillId="0" borderId="0" xfId="0" applyFont="1" applyAlignment="1" applyProtection="1">
      <alignment horizontal="left" vertical="center"/>
    </xf>
    <xf numFmtId="0" fontId="39" fillId="0" borderId="0" xfId="0" applyFont="1" applyAlignment="1" applyProtection="1">
      <alignment horizontal="left" vertical="center"/>
    </xf>
    <xf numFmtId="0" fontId="11" fillId="0" borderId="0" xfId="0" applyFont="1" applyFill="1" applyAlignment="1" applyProtection="1">
      <alignment horizontal="center" vertical="center"/>
    </xf>
    <xf numFmtId="0" fontId="9" fillId="2" borderId="89" xfId="0" applyFont="1" applyFill="1" applyBorder="1" applyAlignment="1">
      <alignment horizontal="left" vertical="center"/>
    </xf>
    <xf numFmtId="176" fontId="6" fillId="4" borderId="90" xfId="0" applyNumberFormat="1" applyFont="1" applyFill="1" applyBorder="1">
      <alignment vertical="center"/>
    </xf>
    <xf numFmtId="176" fontId="6" fillId="0" borderId="91" xfId="0" applyNumberFormat="1" applyFont="1" applyBorder="1">
      <alignment vertical="center"/>
    </xf>
    <xf numFmtId="176" fontId="6" fillId="0" borderId="92" xfId="0" applyNumberFormat="1" applyFont="1" applyBorder="1">
      <alignment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176" fontId="6" fillId="0" borderId="94" xfId="0" applyNumberFormat="1" applyFont="1" applyBorder="1">
      <alignment vertical="center"/>
    </xf>
    <xf numFmtId="0" fontId="6" fillId="0" borderId="93" xfId="0" applyFont="1" applyBorder="1" applyAlignment="1">
      <alignment horizontal="left" vertical="center"/>
    </xf>
    <xf numFmtId="0" fontId="6" fillId="4" borderId="95" xfId="0" applyFont="1" applyFill="1" applyBorder="1">
      <alignment vertical="center"/>
    </xf>
    <xf numFmtId="0" fontId="6" fillId="4" borderId="95" xfId="0" applyFont="1" applyFill="1" applyBorder="1" applyAlignment="1">
      <alignment horizontal="left" vertical="center" wrapText="1"/>
    </xf>
    <xf numFmtId="0" fontId="6" fillId="4" borderId="96" xfId="0" applyFont="1" applyFill="1" applyBorder="1" applyAlignment="1">
      <alignment horizontal="left" vertical="center" wrapText="1"/>
    </xf>
    <xf numFmtId="0" fontId="6" fillId="3" borderId="98" xfId="0" applyFont="1" applyFill="1" applyBorder="1">
      <alignment vertical="center"/>
    </xf>
    <xf numFmtId="0" fontId="6" fillId="3" borderId="97" xfId="0" applyFont="1" applyFill="1" applyBorder="1" applyAlignment="1">
      <alignment horizontal="left" vertical="center"/>
    </xf>
    <xf numFmtId="0" fontId="6" fillId="3" borderId="98" xfId="0" applyFont="1" applyFill="1" applyBorder="1" applyAlignment="1">
      <alignment horizontal="left" vertical="center"/>
    </xf>
    <xf numFmtId="0" fontId="6" fillId="3" borderId="97" xfId="0" applyFont="1" applyFill="1" applyBorder="1">
      <alignment vertical="center"/>
    </xf>
    <xf numFmtId="0" fontId="6" fillId="3" borderId="62" xfId="0" applyFont="1" applyFill="1" applyBorder="1">
      <alignment vertical="center"/>
    </xf>
    <xf numFmtId="0" fontId="6" fillId="3" borderId="99" xfId="0" applyFont="1" applyFill="1" applyBorder="1" applyAlignment="1">
      <alignment horizontal="left" vertical="center"/>
    </xf>
    <xf numFmtId="0" fontId="6" fillId="4" borderId="100" xfId="0" applyFont="1" applyFill="1" applyBorder="1">
      <alignment vertical="center"/>
    </xf>
    <xf numFmtId="0" fontId="9" fillId="0" borderId="101" xfId="0" applyFont="1" applyBorder="1">
      <alignment vertical="center"/>
    </xf>
    <xf numFmtId="0" fontId="6" fillId="0" borderId="101" xfId="0" applyFont="1" applyBorder="1" applyAlignment="1">
      <alignment horizontal="center" vertical="center"/>
    </xf>
    <xf numFmtId="176" fontId="6" fillId="0" borderId="90" xfId="0" applyNumberFormat="1" applyFont="1" applyBorder="1">
      <alignment vertical="center"/>
    </xf>
    <xf numFmtId="176" fontId="6" fillId="3" borderId="91" xfId="0" applyNumberFormat="1" applyFont="1" applyFill="1" applyBorder="1">
      <alignment vertical="center"/>
    </xf>
    <xf numFmtId="176" fontId="6" fillId="3" borderId="92" xfId="0" applyNumberFormat="1" applyFont="1" applyFill="1" applyBorder="1">
      <alignment vertical="center"/>
    </xf>
    <xf numFmtId="0" fontId="9" fillId="0" borderId="101" xfId="0" applyFont="1" applyFill="1" applyBorder="1" applyAlignment="1">
      <alignment horizontal="left" vertical="center"/>
    </xf>
    <xf numFmtId="176" fontId="49" fillId="0" borderId="101" xfId="4" applyNumberFormat="1" applyFont="1" applyFill="1" applyBorder="1" applyProtection="1">
      <alignment vertical="center"/>
      <protection locked="0"/>
    </xf>
    <xf numFmtId="0" fontId="20" fillId="0" borderId="0" xfId="1" applyFont="1" applyFill="1" applyBorder="1" applyProtection="1">
      <alignment vertical="center"/>
    </xf>
    <xf numFmtId="0" fontId="20" fillId="0" borderId="0" xfId="1" applyFont="1" applyFill="1" applyBorder="1" applyAlignment="1" applyProtection="1">
      <alignment horizontal="right" vertical="center"/>
    </xf>
    <xf numFmtId="0" fontId="9" fillId="8" borderId="102" xfId="0" applyFont="1" applyFill="1" applyBorder="1" applyAlignment="1">
      <alignment horizontal="left" vertical="center"/>
    </xf>
    <xf numFmtId="176" fontId="6" fillId="0" borderId="91" xfId="0" applyNumberFormat="1" applyFont="1" applyBorder="1" applyAlignment="1">
      <alignment horizontal="right" vertical="center"/>
    </xf>
    <xf numFmtId="176" fontId="6" fillId="0" borderId="101" xfId="0" applyNumberFormat="1" applyFont="1" applyFill="1" applyBorder="1">
      <alignment vertical="center"/>
    </xf>
    <xf numFmtId="176" fontId="6" fillId="0" borderId="101" xfId="0" applyNumberFormat="1" applyFont="1" applyFill="1" applyBorder="1" applyAlignment="1">
      <alignment horizontal="right" vertical="center"/>
    </xf>
    <xf numFmtId="0" fontId="6" fillId="10" borderId="1" xfId="0" applyFont="1" applyFill="1" applyBorder="1" applyAlignment="1">
      <alignment horizontal="center" vertical="center"/>
    </xf>
    <xf numFmtId="0" fontId="48" fillId="0" borderId="23" xfId="4" applyFont="1" applyBorder="1" applyProtection="1">
      <alignment vertical="center"/>
      <protection locked="0"/>
    </xf>
    <xf numFmtId="0" fontId="6" fillId="0" borderId="49" xfId="0" applyFont="1" applyBorder="1" applyAlignment="1">
      <alignment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32" fillId="0" borderId="0" xfId="3" applyFont="1" applyFill="1" applyBorder="1" applyAlignment="1" applyProtection="1">
      <alignment horizontal="center" vertical="center" wrapText="1"/>
    </xf>
    <xf numFmtId="0" fontId="33" fillId="0" borderId="0" xfId="3" applyFont="1" applyFill="1" applyBorder="1" applyAlignment="1" applyProtection="1">
      <alignment horizontal="center" vertical="center" wrapText="1"/>
    </xf>
    <xf numFmtId="0" fontId="20" fillId="0" borderId="0" xfId="1" applyFont="1" applyAlignment="1" applyProtection="1">
      <alignment horizontal="center" vertical="center"/>
    </xf>
    <xf numFmtId="178" fontId="2" fillId="6" borderId="31" xfId="1" applyNumberFormat="1" applyFont="1" applyFill="1" applyBorder="1" applyAlignment="1" applyProtection="1">
      <alignment horizontal="center" vertical="center" shrinkToFit="1"/>
    </xf>
    <xf numFmtId="178" fontId="2" fillId="6" borderId="4" xfId="1" applyNumberFormat="1" applyFont="1" applyFill="1" applyBorder="1" applyAlignment="1" applyProtection="1">
      <alignment horizontal="center" vertical="center" shrinkToFit="1"/>
    </xf>
    <xf numFmtId="0" fontId="2" fillId="6" borderId="31" xfId="1" applyFont="1" applyFill="1" applyBorder="1" applyAlignment="1" applyProtection="1">
      <alignment horizontal="left" vertical="center" shrinkToFit="1"/>
    </xf>
    <xf numFmtId="0" fontId="2" fillId="6" borderId="3" xfId="1" applyFont="1" applyFill="1" applyBorder="1" applyAlignment="1" applyProtection="1">
      <alignment horizontal="left" vertical="center" shrinkToFit="1"/>
    </xf>
    <xf numFmtId="0" fontId="2" fillId="6" borderId="4" xfId="1" applyFont="1" applyFill="1" applyBorder="1" applyAlignment="1" applyProtection="1">
      <alignment horizontal="left" vertical="center" shrinkToFit="1"/>
    </xf>
    <xf numFmtId="0" fontId="2" fillId="0" borderId="0" xfId="1" applyFont="1" applyFill="1" applyBorder="1" applyAlignment="1" applyProtection="1">
      <alignment horizontal="left" vertical="center" shrinkToFit="1"/>
    </xf>
    <xf numFmtId="0" fontId="23" fillId="0" borderId="40" xfId="2" applyFont="1" applyBorder="1" applyAlignment="1" applyProtection="1">
      <alignment horizontal="center" vertical="center"/>
    </xf>
    <xf numFmtId="0" fontId="23" fillId="0" borderId="41" xfId="2" applyFont="1" applyBorder="1" applyAlignment="1" applyProtection="1">
      <alignment horizontal="center" vertical="center"/>
    </xf>
    <xf numFmtId="0" fontId="20" fillId="6" borderId="40" xfId="2" applyFont="1" applyFill="1" applyBorder="1" applyAlignment="1" applyProtection="1">
      <alignment horizontal="center" vertical="center" wrapText="1"/>
    </xf>
    <xf numFmtId="0" fontId="20" fillId="6" borderId="41" xfId="2" applyFont="1" applyFill="1" applyBorder="1" applyAlignment="1" applyProtection="1">
      <alignment horizontal="center" vertical="center" wrapText="1"/>
    </xf>
    <xf numFmtId="0" fontId="2" fillId="6" borderId="31" xfId="1" applyFont="1" applyFill="1" applyBorder="1" applyAlignment="1" applyProtection="1">
      <alignment horizontal="left" vertical="center"/>
    </xf>
    <xf numFmtId="0" fontId="2" fillId="6" borderId="3" xfId="1" applyFont="1" applyFill="1" applyBorder="1" applyAlignment="1" applyProtection="1">
      <alignment horizontal="left" vertical="center"/>
    </xf>
    <xf numFmtId="0" fontId="2" fillId="6" borderId="4" xfId="1" applyFont="1" applyFill="1" applyBorder="1" applyAlignment="1" applyProtection="1">
      <alignment horizontal="left" vertical="center"/>
    </xf>
    <xf numFmtId="0" fontId="20" fillId="6" borderId="31" xfId="1" applyNumberFormat="1" applyFont="1" applyFill="1" applyBorder="1" applyAlignment="1" applyProtection="1">
      <alignment horizontal="left" vertical="top" wrapText="1"/>
    </xf>
    <xf numFmtId="0" fontId="20" fillId="6" borderId="3" xfId="1" applyNumberFormat="1" applyFont="1" applyFill="1" applyBorder="1" applyAlignment="1" applyProtection="1">
      <alignment horizontal="left" vertical="top" wrapText="1"/>
    </xf>
    <xf numFmtId="0" fontId="20" fillId="6" borderId="4" xfId="1" applyNumberFormat="1" applyFont="1" applyFill="1" applyBorder="1" applyAlignment="1" applyProtection="1">
      <alignment horizontal="left" vertical="top" wrapText="1"/>
    </xf>
    <xf numFmtId="176" fontId="20" fillId="6" borderId="31" xfId="1" applyNumberFormat="1" applyFont="1" applyFill="1" applyBorder="1" applyAlignment="1" applyProtection="1">
      <alignment horizontal="right" vertical="top" wrapText="1"/>
    </xf>
    <xf numFmtId="176" fontId="20" fillId="6" borderId="3" xfId="1" applyNumberFormat="1" applyFont="1" applyFill="1" applyBorder="1" applyAlignment="1" applyProtection="1">
      <alignment horizontal="right" vertical="top" wrapText="1"/>
    </xf>
    <xf numFmtId="176" fontId="20" fillId="6" borderId="4" xfId="1" applyNumberFormat="1" applyFont="1" applyFill="1" applyBorder="1" applyAlignment="1" applyProtection="1">
      <alignment horizontal="right" vertical="top" wrapText="1"/>
    </xf>
    <xf numFmtId="0" fontId="24" fillId="0" borderId="0" xfId="1" applyFont="1" applyAlignment="1" applyProtection="1">
      <alignment horizontal="center" vertical="center" wrapText="1"/>
    </xf>
    <xf numFmtId="0" fontId="27" fillId="6" borderId="31" xfId="1" applyFont="1" applyFill="1" applyBorder="1" applyAlignment="1" applyProtection="1">
      <alignment horizontal="center" vertical="center" shrinkToFit="1"/>
    </xf>
    <xf numFmtId="0" fontId="27" fillId="6" borderId="4" xfId="1" applyFont="1" applyFill="1" applyBorder="1" applyAlignment="1" applyProtection="1">
      <alignment horizontal="center" vertical="center" shrinkToFit="1"/>
    </xf>
    <xf numFmtId="0" fontId="3" fillId="6" borderId="31" xfId="1" applyFill="1" applyBorder="1" applyAlignment="1" applyProtection="1">
      <alignment horizontal="center" vertical="center"/>
    </xf>
    <xf numFmtId="0" fontId="3" fillId="6" borderId="4" xfId="1" applyFill="1" applyBorder="1" applyAlignment="1" applyProtection="1">
      <alignment horizontal="center" vertical="center"/>
    </xf>
    <xf numFmtId="0" fontId="27" fillId="6" borderId="31" xfId="1" applyFont="1" applyFill="1" applyBorder="1" applyAlignment="1" applyProtection="1">
      <alignment horizontal="left" vertical="center"/>
    </xf>
    <xf numFmtId="0" fontId="27" fillId="6" borderId="3" xfId="1" applyFont="1" applyFill="1" applyBorder="1" applyAlignment="1" applyProtection="1">
      <alignment horizontal="left" vertical="center"/>
    </xf>
    <xf numFmtId="0" fontId="27" fillId="6" borderId="4" xfId="1" applyFont="1" applyFill="1" applyBorder="1" applyAlignment="1" applyProtection="1">
      <alignment horizontal="left" vertical="center"/>
    </xf>
    <xf numFmtId="0" fontId="38" fillId="0" borderId="0" xfId="1" applyFont="1" applyAlignment="1" applyProtection="1">
      <alignment horizontal="left" vertical="center" wrapText="1"/>
    </xf>
    <xf numFmtId="0" fontId="27" fillId="6" borderId="32" xfId="1" applyFont="1" applyFill="1" applyBorder="1" applyAlignment="1" applyProtection="1">
      <alignment horizontal="left" vertical="center" wrapText="1" shrinkToFit="1"/>
    </xf>
    <xf numFmtId="0" fontId="27" fillId="6" borderId="33" xfId="1" applyFont="1" applyFill="1" applyBorder="1" applyAlignment="1" applyProtection="1">
      <alignment horizontal="left" vertical="center" wrapText="1" shrinkToFit="1"/>
    </xf>
    <xf numFmtId="0" fontId="27" fillId="6" borderId="34" xfId="1" applyFont="1" applyFill="1" applyBorder="1" applyAlignment="1" applyProtection="1">
      <alignment horizontal="left" vertical="center" wrapText="1" shrinkToFit="1"/>
    </xf>
    <xf numFmtId="0" fontId="27" fillId="6" borderId="35" xfId="1" applyFont="1" applyFill="1" applyBorder="1" applyAlignment="1" applyProtection="1">
      <alignment horizontal="left" vertical="center" wrapText="1" shrinkToFit="1"/>
    </xf>
    <xf numFmtId="0" fontId="27" fillId="6" borderId="0" xfId="1" applyFont="1" applyFill="1" applyBorder="1" applyAlignment="1" applyProtection="1">
      <alignment horizontal="left" vertical="center" wrapText="1" shrinkToFit="1"/>
    </xf>
    <xf numFmtId="0" fontId="27" fillId="6" borderId="36" xfId="1" applyFont="1" applyFill="1" applyBorder="1" applyAlignment="1" applyProtection="1">
      <alignment horizontal="left" vertical="center" wrapText="1" shrinkToFit="1"/>
    </xf>
    <xf numFmtId="0" fontId="27" fillId="6" borderId="37" xfId="1" applyFont="1" applyFill="1" applyBorder="1" applyAlignment="1" applyProtection="1">
      <alignment horizontal="left" vertical="center" wrapText="1" shrinkToFit="1"/>
    </xf>
    <xf numFmtId="0" fontId="27" fillId="6" borderId="38" xfId="1" applyFont="1" applyFill="1" applyBorder="1" applyAlignment="1" applyProtection="1">
      <alignment horizontal="left" vertical="center" wrapText="1" shrinkToFit="1"/>
    </xf>
    <xf numFmtId="0" fontId="27" fillId="6" borderId="39" xfId="1" applyFont="1" applyFill="1" applyBorder="1" applyAlignment="1" applyProtection="1">
      <alignment horizontal="left" vertical="center" wrapText="1" shrinkToFit="1"/>
    </xf>
  </cellXfs>
  <cellStyles count="5">
    <cellStyle name="ハイパーリンク" xfId="4" builtinId="8"/>
    <cellStyle name="標準" xfId="0" builtinId="0" customBuiltin="1"/>
    <cellStyle name="標準 7" xfId="3" xr:uid="{4DAE3762-FCAF-4258-AA94-FF4BAF47BC4A}"/>
    <cellStyle name="標準 7 2" xfId="1" xr:uid="{1F2A2E40-C0A4-4806-A4DC-8F70F3094BC5}"/>
    <cellStyle name="標準 7 2 7" xfId="2" xr:uid="{62DE0CB3-F6CC-4A9D-B1A9-063DC0EC02C5}"/>
  </cellStyles>
  <dxfs count="426">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bgColor rgb="FFFDA3FF"/>
        </patternFill>
      </fill>
    </dxf>
    <dxf>
      <fill>
        <patternFill>
          <bgColor rgb="FFFDA3FF"/>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none">
          <bgColor auto="1"/>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lef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top style="thin">
          <color theme="0" tint="-0.499984740745262"/>
        </top>
      </border>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s>
  <tableStyles count="0" defaultTableStyle="TableStyleMedium2" defaultPivotStyle="PivotStyleLight16"/>
  <colors>
    <mruColors>
      <color rgb="FFFDA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21</xdr:col>
      <xdr:colOff>692357</xdr:colOff>
      <xdr:row>23</xdr:row>
      <xdr:rowOff>0</xdr:rowOff>
    </xdr:from>
    <xdr:to>
      <xdr:col>22</xdr:col>
      <xdr:colOff>0</xdr:colOff>
      <xdr:row>26</xdr:row>
      <xdr:rowOff>65545</xdr:rowOff>
    </xdr:to>
    <xdr:pic>
      <xdr:nvPicPr>
        <xdr:cNvPr id="4" name="図 3">
          <a:extLst>
            <a:ext uri="{FF2B5EF4-FFF2-40B4-BE49-F238E27FC236}">
              <a16:creationId xmlns:a16="http://schemas.microsoft.com/office/drawing/2014/main" id="{34BAF130-A1CF-C918-B947-6B75934F2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42264" y="5715000"/>
          <a:ext cx="3352829" cy="700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695602</xdr:colOff>
      <xdr:row>23</xdr:row>
      <xdr:rowOff>0</xdr:rowOff>
    </xdr:from>
    <xdr:to>
      <xdr:col>12</xdr:col>
      <xdr:colOff>0</xdr:colOff>
      <xdr:row>26</xdr:row>
      <xdr:rowOff>76402</xdr:rowOff>
    </xdr:to>
    <xdr:pic>
      <xdr:nvPicPr>
        <xdr:cNvPr id="3" name="図 2">
          <a:extLst>
            <a:ext uri="{FF2B5EF4-FFF2-40B4-BE49-F238E27FC236}">
              <a16:creationId xmlns:a16="http://schemas.microsoft.com/office/drawing/2014/main" id="{605E639C-4B9E-4A94-B0AA-E9F651CC0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5771" y="2098729"/>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698781</xdr:colOff>
      <xdr:row>23</xdr:row>
      <xdr:rowOff>0</xdr:rowOff>
    </xdr:from>
    <xdr:to>
      <xdr:col>17</xdr:col>
      <xdr:colOff>0</xdr:colOff>
      <xdr:row>26</xdr:row>
      <xdr:rowOff>56588</xdr:rowOff>
    </xdr:to>
    <xdr:pic>
      <xdr:nvPicPr>
        <xdr:cNvPr id="2" name="図 1">
          <a:extLst>
            <a:ext uri="{FF2B5EF4-FFF2-40B4-BE49-F238E27FC236}">
              <a16:creationId xmlns:a16="http://schemas.microsoft.com/office/drawing/2014/main" id="{5D84E123-2AFC-4F2F-80F1-09C337596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77758" y="2164773"/>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691565</xdr:colOff>
      <xdr:row>23</xdr:row>
      <xdr:rowOff>0</xdr:rowOff>
    </xdr:from>
    <xdr:to>
      <xdr:col>16</xdr:col>
      <xdr:colOff>0</xdr:colOff>
      <xdr:row>26</xdr:row>
      <xdr:rowOff>80941</xdr:rowOff>
    </xdr:to>
    <xdr:pic>
      <xdr:nvPicPr>
        <xdr:cNvPr id="3" name="図 2">
          <a:extLst>
            <a:ext uri="{FF2B5EF4-FFF2-40B4-BE49-F238E27FC236}">
              <a16:creationId xmlns:a16="http://schemas.microsoft.com/office/drawing/2014/main" id="{C7E671E7-7FC8-40E9-9177-9B8C0CEC55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95823" y="2083594"/>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698368</xdr:colOff>
      <xdr:row>23</xdr:row>
      <xdr:rowOff>0</xdr:rowOff>
    </xdr:from>
    <xdr:to>
      <xdr:col>17</xdr:col>
      <xdr:colOff>0</xdr:colOff>
      <xdr:row>26</xdr:row>
      <xdr:rowOff>93697</xdr:rowOff>
    </xdr:to>
    <xdr:pic>
      <xdr:nvPicPr>
        <xdr:cNvPr id="3" name="図 2">
          <a:extLst>
            <a:ext uri="{FF2B5EF4-FFF2-40B4-BE49-F238E27FC236}">
              <a16:creationId xmlns:a16="http://schemas.microsoft.com/office/drawing/2014/main" id="{7423DF9E-5925-42C0-8710-57B5470F0D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03904" y="2041071"/>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688114</xdr:colOff>
      <xdr:row>23</xdr:row>
      <xdr:rowOff>0</xdr:rowOff>
    </xdr:from>
    <xdr:to>
      <xdr:col>16</xdr:col>
      <xdr:colOff>0</xdr:colOff>
      <xdr:row>26</xdr:row>
      <xdr:rowOff>84822</xdr:rowOff>
    </xdr:to>
    <xdr:pic>
      <xdr:nvPicPr>
        <xdr:cNvPr id="3" name="図 2">
          <a:extLst>
            <a:ext uri="{FF2B5EF4-FFF2-40B4-BE49-F238E27FC236}">
              <a16:creationId xmlns:a16="http://schemas.microsoft.com/office/drawing/2014/main" id="{8CC0556C-C21E-4BB5-AB53-D9CBB6E9D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91375" y="2070652"/>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699246</xdr:colOff>
      <xdr:row>23</xdr:row>
      <xdr:rowOff>0</xdr:rowOff>
    </xdr:from>
    <xdr:to>
      <xdr:col>17</xdr:col>
      <xdr:colOff>0</xdr:colOff>
      <xdr:row>26</xdr:row>
      <xdr:rowOff>60777</xdr:rowOff>
    </xdr:to>
    <xdr:pic>
      <xdr:nvPicPr>
        <xdr:cNvPr id="3" name="図 2">
          <a:extLst>
            <a:ext uri="{FF2B5EF4-FFF2-40B4-BE49-F238E27FC236}">
              <a16:creationId xmlns:a16="http://schemas.microsoft.com/office/drawing/2014/main" id="{32307888-8494-4DD5-8028-C5BBA558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62472" y="2150806"/>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D168B5-6C1D-47E4-9396-BA44A6F8FDED}" name="委託費" displayName="委託費" ref="B28:V48" totalsRowShown="0" headerRowDxfId="425" dataDxfId="423" headerRowBorderDxfId="424" tableBorderDxfId="422">
  <autoFilter ref="B28:V48" xr:uid="{DAD168B5-6C1D-47E4-9396-BA44A6F8FDED}"/>
  <tableColumns count="21">
    <tableColumn id="1" xr3:uid="{0C682A7C-BEB2-4A9F-A9E1-BF3C33821D70}" name="経費No." dataDxfId="421">
      <calculatedColumnFormula>IF(C29="","",_xlfn.XLOOKUP(C29,経費NO.!$C$2:$C$18,経費NO.!$B$2:$B$18)&amp;"_"&amp;COUNTIF($C$29:C29,C29))</calculatedColumnFormula>
    </tableColumn>
    <tableColumn id="2" xr3:uid="{E4976253-44BF-44F7-B767-B1D64584AE7E}" name="経費区分" dataDxfId="420"/>
    <tableColumn id="3" xr3:uid="{03CEBAC2-65A3-4A69-B335-5AA7418F921C}" name="経費名" dataDxfId="419"/>
    <tableColumn id="4" xr3:uid="{9FCDF8D5-2995-4A4B-908A-9290AD9D0827}" name="経費の内容と必要性" dataDxfId="418"/>
    <tableColumn id="5" xr3:uid="{BEEF5F78-740E-4D00-BFD8-ED01B19103F0}" name="本見積先_x000a_（発注予定先）" dataDxfId="417"/>
    <tableColumn id="6" xr3:uid="{94855501-FB7F-44FD-8525-E81182FEF272}" name="補助事業に要する経費_x000a_（税抜き）" dataDxfId="416"/>
    <tableColumn id="7" xr3:uid="{5C8EE1BC-EAA0-4277-BC2D-C111C75A4402}" name="補助対象経費_x000a_（税抜き）" dataDxfId="415"/>
    <tableColumn id="8" xr3:uid="{EAEAA120-00B9-4194-BF3C-E789174C0AEA}" name="見積依頼書" dataDxfId="414"/>
    <tableColumn id="9" xr3:uid="{4B3581A8-1832-41E0-9932-FB50758B6CF0}" name="見積書" dataDxfId="413"/>
    <tableColumn id="20" xr3:uid="{2370972C-FC0A-4EE7-9EA8-033C0865A839}" name="発注予定先の選定理由" dataDxfId="412"/>
    <tableColumn id="10" xr3:uid="{28770FAC-4494-462A-A325-30FED7B65CDF}" name="相見積書" dataDxfId="411"/>
    <tableColumn id="11" xr3:uid="{E719809C-2F50-4C94-9120-2DD53FCF5C4A}" name="補足証憑_x000a_(2者以上の断り証憑)" dataDxfId="410"/>
    <tableColumn id="18" xr3:uid="{38B0C74E-0BFA-4406-A5E7-A077EFBB72E0}" name="レーマン表での報酬総額の試算パターン_x000a_（選定理由が【③レーマン表により算出された金額以下】の場合）" dataDxfId="409"/>
    <tableColumn id="12" xr3:uid="{F39A304F-A320-4A36-BBC1-D511F12316B5}" name="想定(報酬)金額の根拠理由_x000a_（選定理由が【③レーマン表により算出された金額以下】かつ、報酬総額の試算パターンが【①譲渡額又は移動総資産が未定の場合】）" dataDxfId="408"/>
    <tableColumn id="13" xr3:uid="{830FA935-947C-4D72-A4B4-64D12EF055A0}" name="相見積先" dataDxfId="407"/>
    <tableColumn id="14" xr3:uid="{DD4B7035-347F-4F4E-97EE-A05761AE486F}" name="相見積額（税抜き）" dataDxfId="406"/>
    <tableColumn id="22" xr3:uid="{EFDEC73C-C1E4-49EF-8FD2-51F7788A0B59}" name="実施を想定しているDD" dataDxfId="405"/>
    <tableColumn id="15" xr3:uid="{A5B2BE05-AECB-4C19-9055-970F11E58BFA}" name="有資格者_x000a_によるDD" dataDxfId="404"/>
    <tableColumn id="24" xr3:uid="{DC23EEF3-C699-49E6-8979-28F868CCDB25}" name="資格の種類" dataDxfId="403"/>
    <tableColumn id="16" xr3:uid="{D896BF61-BA04-475D-AF9D-CBBF2407C4FF}" name="資格の種類_x000a_（T列がその他の場合）" dataDxfId="402"/>
    <tableColumn id="17" xr3:uid="{C32B7556-6083-4528-9270-4E54A534FD54}" name="備考（連絡欄）" dataDxfId="40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837E83-DBFB-4C98-975E-264F9C263271}" name="謝金" displayName="謝金" ref="B28:L48" totalsRowShown="0" headerRowDxfId="400" dataDxfId="398" headerRowBorderDxfId="399" tableBorderDxfId="397" totalsRowBorderDxfId="396">
  <autoFilter ref="B28:L48" xr:uid="{77837E83-DBFB-4C98-975E-264F9C263271}"/>
  <tableColumns count="11">
    <tableColumn id="1" xr3:uid="{20840164-C93E-4E94-AB78-D955748F8E36}" name="経費No." dataDxfId="395">
      <calculatedColumnFormula>IF(C29="","",_xlfn.XLOOKUP(C29,経費NO.!$C$2:$C$18,経費NO.!$B$2:$B$18)&amp;"_"&amp;COUNTIF($C$29:C29,C29))</calculatedColumnFormula>
    </tableColumn>
    <tableColumn id="2" xr3:uid="{011988CC-2955-49D8-826C-5589DD975713}" name="経費区分" dataDxfId="394"/>
    <tableColumn id="3" xr3:uid="{11699B31-08FE-408D-A2CD-68027C7E5511}" name="経費名" dataDxfId="393"/>
    <tableColumn id="4" xr3:uid="{58548A53-764B-4E46-9801-5F4CFD0EE3C1}" name="経費の内容と必要性" dataDxfId="392"/>
    <tableColumn id="5" xr3:uid="{A31C187C-B57C-40D3-B3A0-87E7E06E9B36}" name="依頼先の専門家名" dataDxfId="391"/>
    <tableColumn id="6" xr3:uid="{42FD9C18-A2C7-4BC3-9FB1-BE48EAA7E39A}" name="補助事業に要する経費_x000a_（税抜き）" dataDxfId="390"/>
    <tableColumn id="7" xr3:uid="{9AC5462B-E27E-4976-8DD6-49233F43D1B4}" name="補助対象経費_x000a_（税抜き）" dataDxfId="389"/>
    <tableColumn id="8" xr3:uid="{F2C39F2E-5431-4A4C-B642-0001F22B2548}" name="専門家等への依頼状・就任依頼書" dataDxfId="388"/>
    <tableColumn id="9" xr3:uid="{F9633715-C3A5-4E97-A181-E4DF1161E3C1}" name="補足証憑_x000a_(専門家の職位等を確認できる資料)" dataDxfId="387"/>
    <tableColumn id="10" xr3:uid="{A68FC357-830D-4575-BA09-C1C1CD581E98}" name="補足証憑_x000a_(基準謝金単価を確認できる資料)" dataDxfId="386"/>
    <tableColumn id="11" xr3:uid="{D74D5215-6A0D-4FF2-97D2-9992E994AE47}" name="備考（連絡欄）" dataDxfId="38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7658C7B-26A4-430A-B435-08B345B2A039}" name="旅費" displayName="旅費" ref="B28:Q48" totalsRowShown="0" headerRowDxfId="384" dataDxfId="382" headerRowBorderDxfId="383" tableBorderDxfId="381">
  <autoFilter ref="B28:Q48" xr:uid="{A7658C7B-26A4-430A-B435-08B345B2A039}"/>
  <tableColumns count="16">
    <tableColumn id="1" xr3:uid="{947B78C3-0ABC-4AF5-9927-A6B5E0F7940D}" name="経費No." dataDxfId="380">
      <calculatedColumnFormula>IF(C29="","",_xlfn.XLOOKUP(C29,経費NO.!$C$2:$C$18,経費NO.!$B$2:$B$18)&amp;"_"&amp;COUNTIF($C$29:C29,C29))</calculatedColumnFormula>
    </tableColumn>
    <tableColumn id="2" xr3:uid="{61975D26-2320-458C-98A8-26F924566DF1}" name="経費区分" dataDxfId="379"/>
    <tableColumn id="3" xr3:uid="{9A2B033B-8351-44EB-903E-5C6ABBE1AF7F}" name="経費名" dataDxfId="378"/>
    <tableColumn id="4" xr3:uid="{A1143669-B9C6-4FE9-9EC4-5D77C9B2646F}" name="経費の内容と必要性" dataDxfId="377"/>
    <tableColumn id="5" xr3:uid="{C4F9A7C2-524A-4CF4-94E4-C38AA2846555}" name="旅行代理店の利用" dataDxfId="376"/>
    <tableColumn id="6" xr3:uid="{33150BEE-244B-4182-A2E6-4347260261C3}" name="ビジネスパックの利用" dataDxfId="375"/>
    <tableColumn id="7" xr3:uid="{11CE7FB7-EC57-4654-AE06-3CC8547BEAF2}" name="本見積先_x000a_（発注予定先）" dataDxfId="374"/>
    <tableColumn id="8" xr3:uid="{2878818F-080E-4F72-81CB-C9B65970EF70}" name="補助事業に要する経費_x000a_（税抜き）" dataDxfId="373"/>
    <tableColumn id="9" xr3:uid="{8C3C7776-DF8C-4734-BDA2-7BC39A031F3E}" name="補助対象経費_x000a_（税抜き）" dataDxfId="372"/>
    <tableColumn id="10" xr3:uid="{45B8D8E7-3191-4858-BACD-3B836DE59672}" name="見積依頼書" dataDxfId="371"/>
    <tableColumn id="11" xr3:uid="{D95951EF-BA25-4323-9371-4DCBB471CBB1}" name="見積書" dataDxfId="370"/>
    <tableColumn id="12" xr3:uid="{46B8642C-516B-47B1-B80C-0D99933EA6F0}" name="相見積書" dataDxfId="369"/>
    <tableColumn id="13" xr3:uid="{F6CF2804-C6EB-40A6-9398-0D1F55C9DC31}" name="補足証憑_x000a_(ビジネスパックの内容・正規交通料金が確認できる資料)" dataDxfId="368"/>
    <tableColumn id="14" xr3:uid="{B5A5381F-EC1E-49A5-A499-515AFD57507F}" name="相見積先" dataDxfId="367"/>
    <tableColumn id="15" xr3:uid="{57F84C82-5133-4EC8-81A4-6B16A0756D17}" name="相見積額（税抜き）" dataDxfId="366"/>
    <tableColumn id="16" xr3:uid="{85765983-BE50-4CB6-9B66-DEBA9AFA5062}" name="備考（連絡欄）" dataDxfId="36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9B4DD6D-A4C5-4E34-8148-99BF6FE342E7}" name="外注費" displayName="外注費" ref="B28:P48" totalsRowShown="0" headerRowDxfId="364" dataDxfId="362" headerRowBorderDxfId="363" tableBorderDxfId="361">
  <autoFilter ref="B28:P48" xr:uid="{C9B4DD6D-A4C5-4E34-8148-99BF6FE342E7}"/>
  <tableColumns count="15">
    <tableColumn id="1" xr3:uid="{6AD53155-7BE1-4FA1-B36B-5195512ACFD8}" name="経費No." dataDxfId="360">
      <calculatedColumnFormula>IF(C29="","",_xlfn.XLOOKUP(C29,経費NO.!$C$2:$C$18,経費NO.!$B$2:$B$18)&amp;"_"&amp;COUNTIF($C$29:C29,C29))</calculatedColumnFormula>
    </tableColumn>
    <tableColumn id="2" xr3:uid="{7016E98A-334E-4EE8-BA14-86312F1638D9}" name="経費区分" dataDxfId="359"/>
    <tableColumn id="3" xr3:uid="{B2EE8F1F-4763-48B3-87AD-1757F6D65937}" name="経費名" dataDxfId="358"/>
    <tableColumn id="4" xr3:uid="{9B8A680E-FC48-485F-B4A7-9ACE6C71463B}" name="経費の内容と必要性" dataDxfId="357"/>
    <tableColumn id="5" xr3:uid="{9F4309BF-BC4B-4EF3-B742-79DA1D155CBD}" name="本見積先_x000a_（発注予定先）" dataDxfId="356"/>
    <tableColumn id="6" xr3:uid="{798C0B37-0665-4FF7-8773-EE06FF4AAA8D}" name="補助事業に要する経費_x000a_（税抜き）" dataDxfId="355"/>
    <tableColumn id="7" xr3:uid="{8D263436-8EA5-4FDE-A656-E2E3D6A65B68}" name="補助対象経費_x000a_（税抜き）" dataDxfId="354"/>
    <tableColumn id="8" xr3:uid="{3643C3FD-7126-4E8D-85D3-0CB2D369CA54}" name="見積依頼書" dataDxfId="353"/>
    <tableColumn id="9" xr3:uid="{DA8396B3-FAC0-4971-AD61-A6C5E2B3EF77}" name="見積書" dataDxfId="352"/>
    <tableColumn id="16" xr3:uid="{7C4275B9-AEA6-4275-883D-E724A83584EB}" name="発注予定先の選定理由" dataDxfId="351"/>
    <tableColumn id="10" xr3:uid="{E7A7D23C-24A5-4F4B-85B2-D15B59C12804}" name="相見積書" dataDxfId="350"/>
    <tableColumn id="11" xr3:uid="{F6E8818C-CBA6-4554-B75E-C9A8434F83D5}" name="補足証憑_x000a_(2者以上の断り証憑)" dataDxfId="349"/>
    <tableColumn id="13" xr3:uid="{1CC78FD4-1AE8-4BBD-AC77-AF47314DED99}" name="相見積先" dataDxfId="348"/>
    <tableColumn id="14" xr3:uid="{06BA332C-E722-493B-9252-47C80828A864}" name="相見積額（税抜き）" dataDxfId="347"/>
    <tableColumn id="15" xr3:uid="{210F9F06-A749-498A-98B8-941325CD823E}" name="備考（連絡欄）" dataDxfId="34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FD0A57-B741-4500-B345-7CAA273001BA}" name="システム利用料" displayName="システム利用料" ref="B28:Q48" totalsRowShown="0" headerRowDxfId="345" dataDxfId="343" headerRowBorderDxfId="344" tableBorderDxfId="342">
  <autoFilter ref="B28:Q48" xr:uid="{41FD0A57-B741-4500-B345-7CAA273001BA}"/>
  <tableColumns count="16">
    <tableColumn id="1" xr3:uid="{618767CE-FA4A-4B44-837F-C951750EAD81}" name="経費No." dataDxfId="341">
      <calculatedColumnFormula>IF(C29="","",_xlfn.XLOOKUP(C29,経費NO.!$C$2:$C$18,経費NO.!$B$2:$B$18)&amp;"_"&amp;COUNTIF($C$29:C29,C29))</calculatedColumnFormula>
    </tableColumn>
    <tableColumn id="2" xr3:uid="{CCF47F37-E92C-435A-BED3-BEBB3D4B6FAB}" name="経費区分" dataDxfId="340"/>
    <tableColumn id="3" xr3:uid="{5CD29718-62D3-48DA-888D-1D9CDAA60459}" name="経費名" dataDxfId="339"/>
    <tableColumn id="4" xr3:uid="{4914E467-0652-4711-A24F-484E5243257D}" name="経費の内容と必要性" dataDxfId="338"/>
    <tableColumn id="5" xr3:uid="{82124E4A-3ED9-4138-BB01-ED21C81AF7BC}" name="本見積先_x000a_（発注予定先）" dataDxfId="337"/>
    <tableColumn id="6" xr3:uid="{52AD5904-A6C9-47BE-9D4D-6F061B340584}" name="補助事業に要する経費_x000a_（税抜き）" dataDxfId="336"/>
    <tableColumn id="7" xr3:uid="{9A278C8E-A8E8-4E41-AE40-CF4AEF4D08E8}" name="補助対象経費_x000a_（税抜き）" dataDxfId="335"/>
    <tableColumn id="17" xr3:uid="{EA0A0A56-3E70-490D-85F2-754FC35F5102}" name="発注予定先の選定理由" dataDxfId="334"/>
    <tableColumn id="8" xr3:uid="{EA2F1234-7500-4238-BD2A-949D22C40A0A}" name="見積依頼書" dataDxfId="333"/>
    <tableColumn id="9" xr3:uid="{6DE9A217-538F-406E-9926-B0DE40E1F9E8}" name="見積書" dataDxfId="332"/>
    <tableColumn id="10" xr3:uid="{74F30678-2617-4ABA-B89C-7193936D21D5}" name="相見積書" dataDxfId="331"/>
    <tableColumn id="11" xr3:uid="{18D3D9FB-A6CC-4083-B2D2-4415835FB7DB}" name="補足証憑_x000a_(マッチングサービスの概要・報酬体系が確認できる資料)" dataDxfId="330"/>
    <tableColumn id="12" xr3:uid="{524DDF8B-4E7C-483C-9757-C9BC8CAB0067}" name="補足証憑_x000a_(2者以上からの断り証憑)" dataDxfId="329"/>
    <tableColumn id="14" xr3:uid="{0F1F0F7A-6B1A-499F-95FE-40E8F7636B22}" name="相見積先" dataDxfId="328"/>
    <tableColumn id="15" xr3:uid="{0CD10AB2-B5DB-4D78-A0FE-BFE651AB425D}" name="相見積額（税抜き）" dataDxfId="327"/>
    <tableColumn id="16" xr3:uid="{1D9CF8B0-385E-4A7F-9E1B-C41EB3877FB0}" name="備考（連絡欄）" dataDxfId="32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4BCBF7D-48D9-4ED6-844E-C0D4CB004802}" name="保険料" displayName="保険料" ref="B28:P48" totalsRowShown="0" headerRowDxfId="325" dataDxfId="323" headerRowBorderDxfId="324" tableBorderDxfId="322">
  <autoFilter ref="B28:P48" xr:uid="{54BCBF7D-48D9-4ED6-844E-C0D4CB004802}"/>
  <tableColumns count="15">
    <tableColumn id="1" xr3:uid="{99524099-0E8F-4C86-ADBA-E8D21812D133}" name="経費No." dataDxfId="321">
      <calculatedColumnFormula>IF(C29="","",_xlfn.XLOOKUP(C29,経費NO.!$C$2:$C$18,経費NO.!$B$2:$B$18)&amp;"_"&amp;COUNTIF($C$29:C29,C29))</calculatedColumnFormula>
    </tableColumn>
    <tableColumn id="2" xr3:uid="{9996B18E-66B1-4252-A1A2-8953481F2233}" name="経費区分" dataDxfId="320"/>
    <tableColumn id="3" xr3:uid="{21E68E79-1E72-4DEE-B83A-280EE1FC0DFA}" name="経費名" dataDxfId="319"/>
    <tableColumn id="4" xr3:uid="{184085F3-23CB-47C0-BE7C-9FDC443B94AD}" name="経費の内容と必要性" dataDxfId="318"/>
    <tableColumn id="5" xr3:uid="{857ED206-B7A3-4513-BA77-81F21638168A}" name="本見積先_x000a_（発注予定先）" dataDxfId="317"/>
    <tableColumn id="6" xr3:uid="{68E83D53-6DB8-4058-A536-6DB28A78638D}" name="補助事業に要する経費_x000a_（税抜き）" dataDxfId="316"/>
    <tableColumn id="7" xr3:uid="{389855A2-0032-49E0-8991-DD65AEC916E7}" name="補助対象経費_x000a_（税抜き）" dataDxfId="315"/>
    <tableColumn id="8" xr3:uid="{2DDDBCE0-0F8F-4232-9D61-E324B1E8280E}" name="見積依頼書" dataDxfId="314"/>
    <tableColumn id="9" xr3:uid="{73FFF2E6-03C3-4C32-9793-642FCD8B9188}" name="見積書" dataDxfId="313"/>
    <tableColumn id="15" xr3:uid="{0DABEEDC-42EE-4C92-8990-F3FB71BE8A94}" name="発注予定先の選定理由" dataDxfId="312"/>
    <tableColumn id="10" xr3:uid="{7AE3A181-6D21-45BB-97ED-414B2DFB0D23}" name="相見積書" dataDxfId="311"/>
    <tableColumn id="11" xr3:uid="{C28DE110-DD23-4379-B9CF-0E754FB0BBC5}" name="補足証憑_x000a_(2者以上の断り証憑)" dataDxfId="310"/>
    <tableColumn id="12" xr3:uid="{73B12BAE-1A73-4BB4-AF9F-7D180484D604}" name="相見積先" dataDxfId="309"/>
    <tableColumn id="13" xr3:uid="{5C2B0F58-5706-4017-8B53-80A98F9CDA7D}" name="相見積額（税抜き）" dataDxfId="308"/>
    <tableColumn id="14" xr3:uid="{76C006A1-2ACF-4A3F-8E3E-892E6EECD543}" name="備考（連絡欄）" dataDxfId="307"/>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EDF59C0-2BA9-478D-9880-3F640F9ED78B}" name="廃業費" displayName="廃業費" ref="B28:Q48" totalsRowShown="0" headerRowDxfId="306" dataDxfId="304" headerRowBorderDxfId="305" tableBorderDxfId="303">
  <autoFilter ref="B28:Q48" xr:uid="{6EDF59C0-2BA9-478D-9880-3F640F9ED78B}"/>
  <tableColumns count="16">
    <tableColumn id="1" xr3:uid="{F91B9714-4ED8-4E22-AA7F-D2D2FEDD25A5}" name="経費No." dataDxfId="302">
      <calculatedColumnFormula>IF(C29="","",_xlfn.XLOOKUP(C29,経費NO.!$C$2:$C$18,経費NO.!$B$2:$B$18)&amp;"_"&amp;COUNTIF($C$29:C29,C29))</calculatedColumnFormula>
    </tableColumn>
    <tableColumn id="2" xr3:uid="{65C59949-B1E3-4F93-A0F7-0B21C902E55E}" name="経費区分" dataDxfId="301"/>
    <tableColumn id="3" xr3:uid="{8045B5EA-E73B-442A-86D2-8446579AE024}" name="経費名" dataDxfId="300"/>
    <tableColumn id="4" xr3:uid="{B36BC48F-361B-4655-97A7-1BE30A3E8D1A}" name="経費の内容と必要性" dataDxfId="299"/>
    <tableColumn id="5" xr3:uid="{C2CBB831-1A1A-4DC7-B96E-6B66C85449CC}" name="本見積先（発注予定先）" dataDxfId="298"/>
    <tableColumn id="6" xr3:uid="{7391EB3C-8C8C-4B84-BF7A-0F56B837AF9B}" name="補助事業に要する経費_x000a_（税抜き）" dataDxfId="297"/>
    <tableColumn id="7" xr3:uid="{6B0ABCD3-5313-480C-9461-27D9CFC81B7E}" name="補助対象経費_x000a_（税抜き）" dataDxfId="296"/>
    <tableColumn id="8" xr3:uid="{5DF0500A-B938-4449-A756-413FB47C04B6}" name="見積依頼書" dataDxfId="295"/>
    <tableColumn id="9" xr3:uid="{002E3D6F-307F-4E1A-956D-D6F090C2C6B7}" name="見積書" dataDxfId="294"/>
    <tableColumn id="16" xr3:uid="{088310E3-A835-4524-B7F6-D702AD5D3A44}" name="発注予定先の選定理由" dataDxfId="293"/>
    <tableColumn id="10" xr3:uid="{00CFCF98-E605-417E-8961-0433074AC62B}" name="相見積書" dataDxfId="292"/>
    <tableColumn id="11" xr3:uid="{F26470B3-3BD9-4687-AF87-280D2E31DA1A}" name="補足証憑_x000a_(2者以上の断り証憑)" dataDxfId="291"/>
    <tableColumn id="12" xr3:uid="{9EDD2CE0-5EBF-4F39-80C2-615950C4A887}" name="契約書_x000a_(現行締結済)" dataDxfId="290"/>
    <tableColumn id="13" xr3:uid="{3B03952A-6B8A-4228-B35E-236052597409}" name="相見積先" dataDxfId="289"/>
    <tableColumn id="14" xr3:uid="{10DD0FB4-D62D-4CC0-8A16-651B1B3ABC74}" name="相見積額（税抜き）" dataDxfId="288"/>
    <tableColumn id="15" xr3:uid="{11B3718A-6A18-4454-8935-F7F0BBA05570}" name="備考（連絡欄）" dataDxfId="287"/>
  </tableColumns>
  <tableStyleInfo name="TableStyleLight1" showFirstColumn="0" showLastColumn="0" showRowStripes="1" showColumnStripes="0"/>
</table>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479F-A509-4028-AC5F-4219384606F9}">
  <sheetPr>
    <tabColor theme="5" tint="0.39997558519241921"/>
  </sheetPr>
  <dimension ref="A1:Z60"/>
  <sheetViews>
    <sheetView tabSelected="1" workbookViewId="0">
      <selection activeCell="H17" sqref="H17"/>
    </sheetView>
  </sheetViews>
  <sheetFormatPr defaultColWidth="9.109375" defaultRowHeight="16.8" x14ac:dyDescent="0.3"/>
  <cols>
    <col min="1" max="1" width="5.88671875" style="78" customWidth="1"/>
    <col min="2" max="2" width="2.6640625" style="78" customWidth="1"/>
    <col min="3" max="3" width="1.6640625" style="78" customWidth="1"/>
    <col min="4" max="4" width="10.6640625" style="79" customWidth="1"/>
    <col min="5" max="5" width="5.6640625" style="79" bestFit="1" customWidth="1"/>
    <col min="6" max="6" width="80.6640625" style="78" customWidth="1"/>
    <col min="7" max="7" width="15.6640625" style="78" customWidth="1"/>
    <col min="8" max="8" width="45.6640625" style="78" customWidth="1"/>
    <col min="9" max="9" width="115.6640625" style="78" customWidth="1"/>
    <col min="10" max="10" width="80.6640625" style="78" customWidth="1"/>
    <col min="11" max="11" width="2.6640625" style="78" customWidth="1"/>
    <col min="12" max="13" width="9.109375" style="78" customWidth="1"/>
    <col min="14" max="26" width="1.6640625" style="78" hidden="1" customWidth="1"/>
    <col min="27" max="16384" width="9.109375" style="78"/>
  </cols>
  <sheetData>
    <row r="1" spans="2:13" x14ac:dyDescent="0.3">
      <c r="M1" s="79" t="s">
        <v>64</v>
      </c>
    </row>
    <row r="2" spans="2:13" x14ac:dyDescent="0.3">
      <c r="B2" s="325" t="s">
        <v>288</v>
      </c>
      <c r="C2" s="81"/>
      <c r="D2" s="82"/>
      <c r="E2" s="82"/>
      <c r="F2" s="81"/>
      <c r="G2" s="81"/>
      <c r="H2" s="81"/>
      <c r="I2" s="81"/>
      <c r="J2" s="81"/>
      <c r="K2" s="83"/>
      <c r="M2" s="79"/>
    </row>
    <row r="3" spans="2:13" ht="32.25" customHeight="1" x14ac:dyDescent="0.3">
      <c r="B3" s="84"/>
      <c r="C3" s="85" t="s">
        <v>306</v>
      </c>
      <c r="D3" s="86"/>
      <c r="E3" s="85"/>
      <c r="F3" s="86"/>
      <c r="G3" s="86"/>
      <c r="H3" s="86"/>
      <c r="I3" s="86"/>
      <c r="J3" s="86"/>
      <c r="K3" s="87"/>
      <c r="M3" s="79" t="s">
        <v>64</v>
      </c>
    </row>
    <row r="4" spans="2:13" x14ac:dyDescent="0.3">
      <c r="B4" s="84"/>
      <c r="C4" s="86"/>
      <c r="D4" s="88"/>
      <c r="E4" s="88"/>
      <c r="F4" s="86"/>
      <c r="G4" s="86"/>
      <c r="H4" s="86"/>
      <c r="I4" s="86"/>
      <c r="J4" s="86"/>
      <c r="K4" s="87"/>
      <c r="M4" s="79" t="s">
        <v>64</v>
      </c>
    </row>
    <row r="5" spans="2:13" ht="2.1" customHeight="1" x14ac:dyDescent="0.3">
      <c r="B5" s="84"/>
      <c r="C5" s="80"/>
      <c r="D5" s="89"/>
      <c r="E5" s="89"/>
      <c r="F5" s="81"/>
      <c r="G5" s="81"/>
      <c r="H5" s="81"/>
      <c r="I5" s="81"/>
      <c r="J5" s="83"/>
      <c r="K5" s="87"/>
      <c r="M5" s="79" t="s">
        <v>64</v>
      </c>
    </row>
    <row r="6" spans="2:13" x14ac:dyDescent="0.3">
      <c r="B6" s="84"/>
      <c r="C6" s="84"/>
      <c r="D6" s="88" t="s">
        <v>58</v>
      </c>
      <c r="E6" s="88"/>
      <c r="F6" s="86"/>
      <c r="G6" s="86"/>
      <c r="H6" s="86"/>
      <c r="I6" s="86"/>
      <c r="J6" s="87"/>
      <c r="K6" s="87"/>
      <c r="M6" s="79" t="s">
        <v>64</v>
      </c>
    </row>
    <row r="7" spans="2:13" x14ac:dyDescent="0.3">
      <c r="B7" s="84"/>
      <c r="C7" s="84"/>
      <c r="D7" s="90" t="s">
        <v>51</v>
      </c>
      <c r="E7" s="91" t="s">
        <v>52</v>
      </c>
      <c r="F7" s="86"/>
      <c r="G7" s="86"/>
      <c r="H7" s="86"/>
      <c r="I7" s="86"/>
      <c r="J7" s="87"/>
      <c r="K7" s="87"/>
      <c r="M7" s="79" t="s">
        <v>64</v>
      </c>
    </row>
    <row r="8" spans="2:13" x14ac:dyDescent="0.3">
      <c r="B8" s="84"/>
      <c r="C8" s="84"/>
      <c r="D8" s="90" t="s">
        <v>53</v>
      </c>
      <c r="E8" s="91" t="s">
        <v>54</v>
      </c>
      <c r="F8" s="86"/>
      <c r="G8" s="86"/>
      <c r="H8" s="86"/>
      <c r="I8" s="86"/>
      <c r="J8" s="87"/>
      <c r="K8" s="87"/>
      <c r="M8" s="79" t="s">
        <v>64</v>
      </c>
    </row>
    <row r="9" spans="2:13" x14ac:dyDescent="0.3">
      <c r="B9" s="84"/>
      <c r="C9" s="84"/>
      <c r="D9" s="90" t="s">
        <v>55</v>
      </c>
      <c r="E9" s="91" t="s">
        <v>56</v>
      </c>
      <c r="F9" s="86"/>
      <c r="G9" s="86"/>
      <c r="H9" s="86"/>
      <c r="I9" s="86"/>
      <c r="J9" s="87"/>
      <c r="K9" s="87"/>
      <c r="M9" s="79" t="s">
        <v>64</v>
      </c>
    </row>
    <row r="10" spans="2:13" x14ac:dyDescent="0.3">
      <c r="B10" s="84"/>
      <c r="C10" s="84"/>
      <c r="D10" s="92"/>
      <c r="E10" s="91" t="s">
        <v>285</v>
      </c>
      <c r="F10" s="86"/>
      <c r="G10" s="86"/>
      <c r="H10" s="86"/>
      <c r="I10" s="86"/>
      <c r="J10" s="87"/>
      <c r="K10" s="87"/>
      <c r="M10" s="79" t="s">
        <v>64</v>
      </c>
    </row>
    <row r="11" spans="2:13" x14ac:dyDescent="0.3">
      <c r="B11" s="84"/>
      <c r="C11" s="84"/>
      <c r="D11" s="93" t="s">
        <v>286</v>
      </c>
      <c r="E11" s="94"/>
      <c r="F11" s="86"/>
      <c r="G11" s="95"/>
      <c r="H11" s="95"/>
      <c r="I11" s="86"/>
      <c r="J11" s="87"/>
      <c r="K11" s="87"/>
      <c r="M11" s="79" t="s">
        <v>64</v>
      </c>
    </row>
    <row r="12" spans="2:13" x14ac:dyDescent="0.3">
      <c r="B12" s="84"/>
      <c r="C12" s="84"/>
      <c r="D12" s="94" t="s">
        <v>57</v>
      </c>
      <c r="E12" s="94"/>
      <c r="F12" s="86"/>
      <c r="G12" s="95"/>
      <c r="H12" s="95"/>
      <c r="I12" s="86"/>
      <c r="J12" s="87"/>
      <c r="K12" s="87"/>
      <c r="M12" s="79" t="s">
        <v>64</v>
      </c>
    </row>
    <row r="13" spans="2:13" ht="2.1" customHeight="1" x14ac:dyDescent="0.3">
      <c r="B13" s="84"/>
      <c r="C13" s="96"/>
      <c r="D13" s="97"/>
      <c r="E13" s="97"/>
      <c r="F13" s="98"/>
      <c r="G13" s="99"/>
      <c r="H13" s="99"/>
      <c r="I13" s="98"/>
      <c r="J13" s="100"/>
      <c r="K13" s="87"/>
      <c r="M13" s="79" t="s">
        <v>64</v>
      </c>
    </row>
    <row r="14" spans="2:13" x14ac:dyDescent="0.3">
      <c r="B14" s="84"/>
      <c r="C14" s="86"/>
      <c r="D14" s="101" t="s">
        <v>50</v>
      </c>
      <c r="E14" s="101"/>
      <c r="F14" s="86"/>
      <c r="G14" s="86"/>
      <c r="H14" s="86"/>
      <c r="I14" s="86"/>
      <c r="J14" s="86"/>
      <c r="K14" s="87"/>
      <c r="M14" s="79" t="s">
        <v>64</v>
      </c>
    </row>
    <row r="15" spans="2:13" ht="21" thickBot="1" x14ac:dyDescent="0.35">
      <c r="B15" s="84"/>
      <c r="C15" s="86"/>
      <c r="D15" s="85" t="s">
        <v>256</v>
      </c>
      <c r="E15" s="85"/>
      <c r="F15" s="86"/>
      <c r="G15" s="86"/>
      <c r="H15" s="86"/>
      <c r="I15" s="102"/>
      <c r="J15" s="86"/>
      <c r="K15" s="87"/>
      <c r="M15" s="79" t="s">
        <v>64</v>
      </c>
    </row>
    <row r="16" spans="2:13" s="109" customFormat="1" ht="50.1" customHeight="1" thickBot="1" x14ac:dyDescent="0.35">
      <c r="B16" s="103"/>
      <c r="C16" s="104"/>
      <c r="D16" s="105" t="s">
        <v>61</v>
      </c>
      <c r="E16" s="106" t="s">
        <v>73</v>
      </c>
      <c r="F16" s="106"/>
      <c r="G16" s="106" t="s">
        <v>75</v>
      </c>
      <c r="H16" s="106" t="s">
        <v>74</v>
      </c>
      <c r="I16" s="106" t="s">
        <v>59</v>
      </c>
      <c r="J16" s="107" t="s">
        <v>60</v>
      </c>
      <c r="K16" s="108"/>
      <c r="M16" s="79" t="s">
        <v>64</v>
      </c>
    </row>
    <row r="17" spans="1:13" x14ac:dyDescent="0.3">
      <c r="A17" s="110"/>
      <c r="B17" s="111"/>
      <c r="C17" s="86"/>
      <c r="D17" s="112" t="s">
        <v>51</v>
      </c>
      <c r="E17" s="113">
        <v>1.1000000000000001</v>
      </c>
      <c r="F17" s="114" t="s">
        <v>190</v>
      </c>
      <c r="G17" s="115" t="s">
        <v>77</v>
      </c>
      <c r="H17" s="160"/>
      <c r="I17" s="114" t="s">
        <v>284</v>
      </c>
      <c r="J17" s="116" t="s">
        <v>68</v>
      </c>
      <c r="K17" s="87"/>
      <c r="M17" s="79" t="s">
        <v>64</v>
      </c>
    </row>
    <row r="18" spans="1:13" x14ac:dyDescent="0.3">
      <c r="A18" s="110"/>
      <c r="B18" s="111"/>
      <c r="C18" s="86"/>
      <c r="D18" s="117" t="s">
        <v>51</v>
      </c>
      <c r="E18" s="118">
        <v>1.2</v>
      </c>
      <c r="F18" s="119" t="s">
        <v>191</v>
      </c>
      <c r="G18" s="120" t="s">
        <v>77</v>
      </c>
      <c r="H18" s="161"/>
      <c r="I18" s="119" t="s">
        <v>257</v>
      </c>
      <c r="J18" s="121" t="s">
        <v>68</v>
      </c>
      <c r="K18" s="87"/>
      <c r="M18" s="79" t="s">
        <v>64</v>
      </c>
    </row>
    <row r="19" spans="1:13" ht="17.399999999999999" thickBot="1" x14ac:dyDescent="0.35">
      <c r="A19" s="110"/>
      <c r="B19" s="111"/>
      <c r="C19" s="86"/>
      <c r="D19" s="122" t="s">
        <v>51</v>
      </c>
      <c r="E19" s="123">
        <v>1.3</v>
      </c>
      <c r="F19" s="124" t="s">
        <v>192</v>
      </c>
      <c r="G19" s="125" t="s">
        <v>77</v>
      </c>
      <c r="H19" s="162"/>
      <c r="I19" s="124" t="s">
        <v>257</v>
      </c>
      <c r="J19" s="126" t="s">
        <v>68</v>
      </c>
      <c r="K19" s="87"/>
      <c r="M19" s="79" t="s">
        <v>64</v>
      </c>
    </row>
    <row r="20" spans="1:13" ht="20.399999999999999" x14ac:dyDescent="0.3">
      <c r="B20" s="84"/>
      <c r="C20" s="86"/>
      <c r="D20" s="85"/>
      <c r="E20" s="85"/>
      <c r="F20" s="86"/>
      <c r="G20" s="86"/>
      <c r="H20" s="86"/>
      <c r="I20" s="102"/>
      <c r="J20" s="86"/>
      <c r="K20" s="87"/>
      <c r="M20" s="79" t="s">
        <v>64</v>
      </c>
    </row>
    <row r="21" spans="1:13" ht="21" thickBot="1" x14ac:dyDescent="0.35">
      <c r="B21" s="84"/>
      <c r="C21" s="86"/>
      <c r="D21" s="85" t="s">
        <v>91</v>
      </c>
      <c r="E21" s="85"/>
      <c r="F21" s="86"/>
      <c r="G21" s="86"/>
      <c r="H21" s="86"/>
      <c r="I21" s="102"/>
      <c r="J21" s="86"/>
      <c r="K21" s="87"/>
      <c r="M21" s="79" t="s">
        <v>64</v>
      </c>
    </row>
    <row r="22" spans="1:13" s="109" customFormat="1" ht="50.1" customHeight="1" thickBot="1" x14ac:dyDescent="0.35">
      <c r="B22" s="103"/>
      <c r="C22" s="104"/>
      <c r="D22" s="105" t="s">
        <v>61</v>
      </c>
      <c r="E22" s="106" t="s">
        <v>73</v>
      </c>
      <c r="F22" s="106"/>
      <c r="G22" s="106" t="s">
        <v>75</v>
      </c>
      <c r="H22" s="106" t="s">
        <v>74</v>
      </c>
      <c r="I22" s="106" t="s">
        <v>59</v>
      </c>
      <c r="J22" s="127" t="s">
        <v>60</v>
      </c>
      <c r="K22" s="108"/>
      <c r="M22" s="79" t="s">
        <v>64</v>
      </c>
    </row>
    <row r="23" spans="1:13" ht="50.4" x14ac:dyDescent="0.3">
      <c r="B23" s="84"/>
      <c r="C23" s="86"/>
      <c r="D23" s="128" t="s">
        <v>51</v>
      </c>
      <c r="E23" s="131">
        <v>1</v>
      </c>
      <c r="F23" s="132" t="s">
        <v>85</v>
      </c>
      <c r="G23" s="133" t="s">
        <v>77</v>
      </c>
      <c r="H23" s="163"/>
      <c r="I23" s="132" t="s">
        <v>261</v>
      </c>
      <c r="J23" s="134" t="s">
        <v>130</v>
      </c>
      <c r="K23" s="87"/>
      <c r="M23" s="79" t="s">
        <v>64</v>
      </c>
    </row>
    <row r="24" spans="1:13" ht="50.4" x14ac:dyDescent="0.3">
      <c r="B24" s="84"/>
      <c r="C24" s="86"/>
      <c r="D24" s="128" t="s">
        <v>51</v>
      </c>
      <c r="E24" s="131">
        <v>2</v>
      </c>
      <c r="F24" s="132" t="s">
        <v>86</v>
      </c>
      <c r="G24" s="133" t="s">
        <v>77</v>
      </c>
      <c r="H24" s="163"/>
      <c r="I24" s="132" t="s">
        <v>258</v>
      </c>
      <c r="J24" s="134" t="s">
        <v>131</v>
      </c>
      <c r="K24" s="87"/>
      <c r="M24" s="79" t="s">
        <v>64</v>
      </c>
    </row>
    <row r="25" spans="1:13" ht="67.2" x14ac:dyDescent="0.3">
      <c r="B25" s="84"/>
      <c r="C25" s="86"/>
      <c r="D25" s="128" t="s">
        <v>51</v>
      </c>
      <c r="E25" s="131">
        <v>3</v>
      </c>
      <c r="F25" s="132" t="s">
        <v>87</v>
      </c>
      <c r="G25" s="133" t="s">
        <v>77</v>
      </c>
      <c r="H25" s="163"/>
      <c r="I25" s="132" t="s">
        <v>259</v>
      </c>
      <c r="J25" s="134" t="s">
        <v>132</v>
      </c>
      <c r="K25" s="87"/>
      <c r="M25" s="79" t="s">
        <v>64</v>
      </c>
    </row>
    <row r="26" spans="1:13" ht="67.8" thickBot="1" x14ac:dyDescent="0.35">
      <c r="B26" s="84"/>
      <c r="C26" s="86"/>
      <c r="D26" s="135" t="s">
        <v>51</v>
      </c>
      <c r="E26" s="136">
        <v>4</v>
      </c>
      <c r="F26" s="137" t="s">
        <v>151</v>
      </c>
      <c r="G26" s="138" t="s">
        <v>77</v>
      </c>
      <c r="H26" s="164"/>
      <c r="I26" s="137" t="s">
        <v>260</v>
      </c>
      <c r="J26" s="139" t="s">
        <v>133</v>
      </c>
      <c r="K26" s="87"/>
      <c r="M26" s="79" t="s">
        <v>64</v>
      </c>
    </row>
    <row r="27" spans="1:13" ht="20.399999999999999" x14ac:dyDescent="0.3">
      <c r="B27" s="84"/>
      <c r="C27" s="86"/>
      <c r="D27" s="85"/>
      <c r="E27" s="85"/>
      <c r="F27" s="86"/>
      <c r="G27" s="86"/>
      <c r="H27" s="86"/>
      <c r="I27" s="102"/>
      <c r="J27" s="86"/>
      <c r="K27" s="87"/>
      <c r="M27" s="79" t="s">
        <v>64</v>
      </c>
    </row>
    <row r="28" spans="1:13" ht="21" thickBot="1" x14ac:dyDescent="0.35">
      <c r="B28" s="84"/>
      <c r="C28" s="86"/>
      <c r="D28" s="85" t="s">
        <v>89</v>
      </c>
      <c r="E28" s="85"/>
      <c r="F28" s="86"/>
      <c r="G28" s="86"/>
      <c r="H28" s="86"/>
      <c r="I28" s="102"/>
      <c r="J28" s="86"/>
      <c r="K28" s="87"/>
      <c r="M28" s="79" t="s">
        <v>64</v>
      </c>
    </row>
    <row r="29" spans="1:13" s="109" customFormat="1" ht="50.1" customHeight="1" thickBot="1" x14ac:dyDescent="0.35">
      <c r="B29" s="103"/>
      <c r="C29" s="104"/>
      <c r="D29" s="105" t="s">
        <v>61</v>
      </c>
      <c r="E29" s="106" t="s">
        <v>73</v>
      </c>
      <c r="F29" s="106"/>
      <c r="G29" s="106" t="s">
        <v>75</v>
      </c>
      <c r="H29" s="106" t="s">
        <v>74</v>
      </c>
      <c r="I29" s="106" t="s">
        <v>59</v>
      </c>
      <c r="J29" s="107" t="s">
        <v>60</v>
      </c>
      <c r="K29" s="108"/>
      <c r="M29" s="79" t="s">
        <v>64</v>
      </c>
    </row>
    <row r="30" spans="1:13" ht="35.1" customHeight="1" x14ac:dyDescent="0.3">
      <c r="B30" s="84"/>
      <c r="C30" s="86"/>
      <c r="D30" s="128" t="s">
        <v>51</v>
      </c>
      <c r="E30" s="131">
        <v>1</v>
      </c>
      <c r="F30" s="132" t="s">
        <v>66</v>
      </c>
      <c r="G30" s="133" t="s">
        <v>77</v>
      </c>
      <c r="H30" s="165"/>
      <c r="I30" s="132" t="s">
        <v>84</v>
      </c>
      <c r="J30" s="134" t="s">
        <v>0</v>
      </c>
      <c r="K30" s="87"/>
      <c r="M30" s="79" t="s">
        <v>64</v>
      </c>
    </row>
    <row r="31" spans="1:13" ht="17.399999999999999" thickBot="1" x14ac:dyDescent="0.35">
      <c r="B31" s="84"/>
      <c r="C31" s="86"/>
      <c r="D31" s="135" t="s">
        <v>51</v>
      </c>
      <c r="E31" s="136">
        <v>2</v>
      </c>
      <c r="F31" s="137" t="s">
        <v>67</v>
      </c>
      <c r="G31" s="138" t="s">
        <v>77</v>
      </c>
      <c r="H31" s="164"/>
      <c r="I31" s="137" t="s">
        <v>297</v>
      </c>
      <c r="J31" s="139" t="s">
        <v>1</v>
      </c>
      <c r="K31" s="87"/>
      <c r="M31" s="79" t="s">
        <v>64</v>
      </c>
    </row>
    <row r="32" spans="1:13" x14ac:dyDescent="0.3">
      <c r="B32" s="84"/>
      <c r="C32" s="86"/>
      <c r="D32" s="140"/>
      <c r="E32" s="140"/>
      <c r="F32" s="101"/>
      <c r="G32" s="141"/>
      <c r="H32" s="141"/>
      <c r="I32" s="86"/>
      <c r="J32" s="86"/>
      <c r="K32" s="87"/>
      <c r="M32" s="79" t="s">
        <v>64</v>
      </c>
    </row>
    <row r="33" spans="2:13" ht="21" thickBot="1" x14ac:dyDescent="0.35">
      <c r="B33" s="84"/>
      <c r="C33" s="86"/>
      <c r="D33" s="85" t="s">
        <v>90</v>
      </c>
      <c r="E33" s="85"/>
      <c r="F33" s="101"/>
      <c r="G33" s="101"/>
      <c r="H33" s="101"/>
      <c r="I33" s="86"/>
      <c r="J33" s="86"/>
      <c r="K33" s="87"/>
      <c r="M33" s="79" t="s">
        <v>64</v>
      </c>
    </row>
    <row r="34" spans="2:13" ht="50.1" customHeight="1" thickBot="1" x14ac:dyDescent="0.35">
      <c r="B34" s="84"/>
      <c r="C34" s="86"/>
      <c r="D34" s="105" t="s">
        <v>61</v>
      </c>
      <c r="E34" s="106" t="s">
        <v>73</v>
      </c>
      <c r="F34" s="106"/>
      <c r="G34" s="106" t="s">
        <v>75</v>
      </c>
      <c r="H34" s="106" t="s">
        <v>74</v>
      </c>
      <c r="I34" s="106" t="s">
        <v>59</v>
      </c>
      <c r="J34" s="107" t="s">
        <v>60</v>
      </c>
      <c r="K34" s="87"/>
      <c r="M34" s="79" t="s">
        <v>64</v>
      </c>
    </row>
    <row r="35" spans="2:13" ht="60" customHeight="1" x14ac:dyDescent="0.3">
      <c r="B35" s="84"/>
      <c r="C35" s="86"/>
      <c r="D35" s="142" t="s">
        <v>51</v>
      </c>
      <c r="E35" s="143">
        <v>1</v>
      </c>
      <c r="F35" s="144" t="s">
        <v>69</v>
      </c>
      <c r="G35" s="130" t="s">
        <v>76</v>
      </c>
      <c r="H35" s="166"/>
      <c r="I35" s="129" t="s">
        <v>262</v>
      </c>
      <c r="J35" s="145" t="s">
        <v>68</v>
      </c>
      <c r="K35" s="87"/>
      <c r="M35" s="79" t="s">
        <v>64</v>
      </c>
    </row>
    <row r="36" spans="2:13" x14ac:dyDescent="0.3">
      <c r="B36" s="84"/>
      <c r="C36" s="86"/>
      <c r="D36" s="128" t="s">
        <v>51</v>
      </c>
      <c r="E36" s="146" t="s">
        <v>193</v>
      </c>
      <c r="F36" s="147" t="s">
        <v>196</v>
      </c>
      <c r="G36" s="133" t="s">
        <v>76</v>
      </c>
      <c r="H36" s="167"/>
      <c r="I36" s="132" t="s">
        <v>263</v>
      </c>
      <c r="J36" s="148" t="s">
        <v>68</v>
      </c>
      <c r="K36" s="87"/>
      <c r="M36" s="79" t="s">
        <v>64</v>
      </c>
    </row>
    <row r="37" spans="2:13" x14ac:dyDescent="0.3">
      <c r="B37" s="84"/>
      <c r="C37" s="86"/>
      <c r="D37" s="128" t="s">
        <v>51</v>
      </c>
      <c r="E37" s="146" t="s">
        <v>194</v>
      </c>
      <c r="F37" s="147" t="s">
        <v>197</v>
      </c>
      <c r="G37" s="133" t="s">
        <v>76</v>
      </c>
      <c r="H37" s="168"/>
      <c r="I37" s="132" t="s">
        <v>264</v>
      </c>
      <c r="J37" s="148" t="s">
        <v>68</v>
      </c>
      <c r="K37" s="87"/>
      <c r="M37" s="79" t="s">
        <v>64</v>
      </c>
    </row>
    <row r="38" spans="2:13" x14ac:dyDescent="0.3">
      <c r="B38" s="84"/>
      <c r="C38" s="86"/>
      <c r="D38" s="128" t="s">
        <v>51</v>
      </c>
      <c r="E38" s="146" t="s">
        <v>195</v>
      </c>
      <c r="F38" s="147" t="s">
        <v>198</v>
      </c>
      <c r="G38" s="133" t="s">
        <v>76</v>
      </c>
      <c r="H38" s="167"/>
      <c r="I38" s="132" t="s">
        <v>264</v>
      </c>
      <c r="J38" s="148" t="s">
        <v>68</v>
      </c>
      <c r="K38" s="87"/>
      <c r="M38" s="79" t="s">
        <v>64</v>
      </c>
    </row>
    <row r="39" spans="2:13" x14ac:dyDescent="0.3">
      <c r="B39" s="84"/>
      <c r="C39" s="86"/>
      <c r="D39" s="128" t="s">
        <v>51</v>
      </c>
      <c r="E39" s="146" t="s">
        <v>202</v>
      </c>
      <c r="F39" s="147" t="s">
        <v>199</v>
      </c>
      <c r="G39" s="133" t="s">
        <v>76</v>
      </c>
      <c r="H39" s="167"/>
      <c r="I39" s="132" t="s">
        <v>263</v>
      </c>
      <c r="J39" s="148" t="s">
        <v>68</v>
      </c>
      <c r="K39" s="87"/>
      <c r="M39" s="79" t="s">
        <v>64</v>
      </c>
    </row>
    <row r="40" spans="2:13" x14ac:dyDescent="0.3">
      <c r="B40" s="84"/>
      <c r="C40" s="86"/>
      <c r="D40" s="128" t="s">
        <v>51</v>
      </c>
      <c r="E40" s="146" t="s">
        <v>204</v>
      </c>
      <c r="F40" s="147" t="s">
        <v>200</v>
      </c>
      <c r="G40" s="133" t="s">
        <v>76</v>
      </c>
      <c r="H40" s="168"/>
      <c r="I40" s="132" t="s">
        <v>264</v>
      </c>
      <c r="J40" s="148" t="s">
        <v>68</v>
      </c>
      <c r="K40" s="87"/>
      <c r="M40" s="79" t="s">
        <v>64</v>
      </c>
    </row>
    <row r="41" spans="2:13" x14ac:dyDescent="0.3">
      <c r="B41" s="84"/>
      <c r="C41" s="86"/>
      <c r="D41" s="128" t="s">
        <v>51</v>
      </c>
      <c r="E41" s="146" t="s">
        <v>203</v>
      </c>
      <c r="F41" s="147" t="s">
        <v>201</v>
      </c>
      <c r="G41" s="133" t="s">
        <v>76</v>
      </c>
      <c r="H41" s="167"/>
      <c r="I41" s="132" t="s">
        <v>264</v>
      </c>
      <c r="J41" s="148" t="s">
        <v>68</v>
      </c>
      <c r="K41" s="87"/>
      <c r="M41" s="79" t="s">
        <v>64</v>
      </c>
    </row>
    <row r="42" spans="2:13" ht="33" customHeight="1" x14ac:dyDescent="0.3">
      <c r="B42" s="84"/>
      <c r="C42" s="86"/>
      <c r="D42" s="128" t="s">
        <v>51</v>
      </c>
      <c r="E42" s="146">
        <v>3.1</v>
      </c>
      <c r="F42" s="147" t="s">
        <v>70</v>
      </c>
      <c r="G42" s="133" t="s">
        <v>76</v>
      </c>
      <c r="H42" s="165"/>
      <c r="I42" s="149" t="s">
        <v>265</v>
      </c>
      <c r="J42" s="148" t="s">
        <v>68</v>
      </c>
      <c r="K42" s="87"/>
      <c r="M42" s="79" t="s">
        <v>64</v>
      </c>
    </row>
    <row r="43" spans="2:13" ht="33" customHeight="1" x14ac:dyDescent="0.3">
      <c r="B43" s="84"/>
      <c r="C43" s="86"/>
      <c r="D43" s="128" t="s">
        <v>53</v>
      </c>
      <c r="E43" s="146">
        <v>3.2</v>
      </c>
      <c r="F43" s="147" t="s">
        <v>79</v>
      </c>
      <c r="G43" s="133" t="s">
        <v>76</v>
      </c>
      <c r="H43" s="165"/>
      <c r="I43" s="149" t="s">
        <v>265</v>
      </c>
      <c r="J43" s="148" t="s">
        <v>68</v>
      </c>
      <c r="K43" s="87"/>
      <c r="M43" s="79" t="s">
        <v>64</v>
      </c>
    </row>
    <row r="44" spans="2:13" ht="33.6" x14ac:dyDescent="0.3">
      <c r="B44" s="84"/>
      <c r="C44" s="86"/>
      <c r="D44" s="128" t="s">
        <v>53</v>
      </c>
      <c r="E44" s="146">
        <v>3.3</v>
      </c>
      <c r="F44" s="147" t="s">
        <v>80</v>
      </c>
      <c r="G44" s="133" t="s">
        <v>76</v>
      </c>
      <c r="H44" s="165"/>
      <c r="I44" s="149" t="s">
        <v>265</v>
      </c>
      <c r="J44" s="148" t="s">
        <v>68</v>
      </c>
      <c r="K44" s="87"/>
      <c r="M44" s="79" t="s">
        <v>64</v>
      </c>
    </row>
    <row r="45" spans="2:13" ht="33.6" x14ac:dyDescent="0.3">
      <c r="B45" s="84"/>
      <c r="C45" s="86"/>
      <c r="D45" s="128" t="s">
        <v>53</v>
      </c>
      <c r="E45" s="146">
        <v>3.4</v>
      </c>
      <c r="F45" s="147" t="s">
        <v>81</v>
      </c>
      <c r="G45" s="133" t="s">
        <v>76</v>
      </c>
      <c r="H45" s="165"/>
      <c r="I45" s="149" t="s">
        <v>265</v>
      </c>
      <c r="J45" s="148" t="s">
        <v>68</v>
      </c>
      <c r="K45" s="87"/>
      <c r="M45" s="79" t="s">
        <v>64</v>
      </c>
    </row>
    <row r="46" spans="2:13" x14ac:dyDescent="0.3">
      <c r="B46" s="84"/>
      <c r="C46" s="86"/>
      <c r="D46" s="128" t="s">
        <v>55</v>
      </c>
      <c r="E46" s="146">
        <v>6</v>
      </c>
      <c r="F46" s="147" t="s">
        <v>301</v>
      </c>
      <c r="G46" s="150" t="s">
        <v>78</v>
      </c>
      <c r="H46" s="151">
        <f>【自動反映】経費明細表!G34</f>
        <v>0</v>
      </c>
      <c r="I46" s="149" t="s">
        <v>266</v>
      </c>
      <c r="J46" s="134" t="s">
        <v>314</v>
      </c>
      <c r="K46" s="87"/>
      <c r="M46" s="79" t="s">
        <v>64</v>
      </c>
    </row>
    <row r="47" spans="2:13" x14ac:dyDescent="0.3">
      <c r="B47" s="84"/>
      <c r="C47" s="86"/>
      <c r="D47" s="128" t="s">
        <v>55</v>
      </c>
      <c r="E47" s="146">
        <v>7</v>
      </c>
      <c r="F47" s="147" t="s">
        <v>136</v>
      </c>
      <c r="G47" s="150" t="s">
        <v>78</v>
      </c>
      <c r="H47" s="151">
        <f>【自動反映】経費明細表!G35</f>
        <v>0</v>
      </c>
      <c r="I47" s="149" t="s">
        <v>266</v>
      </c>
      <c r="J47" s="134" t="s">
        <v>134</v>
      </c>
      <c r="K47" s="87"/>
      <c r="M47" s="79" t="s">
        <v>64</v>
      </c>
    </row>
    <row r="48" spans="2:13" x14ac:dyDescent="0.3">
      <c r="B48" s="84"/>
      <c r="C48" s="86"/>
      <c r="D48" s="128" t="s">
        <v>55</v>
      </c>
      <c r="E48" s="146">
        <v>8</v>
      </c>
      <c r="F48" s="147" t="s">
        <v>137</v>
      </c>
      <c r="G48" s="150" t="s">
        <v>78</v>
      </c>
      <c r="H48" s="151">
        <f>【自動反映】経費明細表!G36</f>
        <v>0</v>
      </c>
      <c r="I48" s="149" t="s">
        <v>266</v>
      </c>
      <c r="J48" s="134" t="s">
        <v>135</v>
      </c>
      <c r="K48" s="87"/>
      <c r="M48" s="79" t="s">
        <v>64</v>
      </c>
    </row>
    <row r="49" spans="1:13" x14ac:dyDescent="0.3">
      <c r="B49" s="84"/>
      <c r="C49" s="86"/>
      <c r="D49" s="128" t="s">
        <v>55</v>
      </c>
      <c r="E49" s="146">
        <v>9</v>
      </c>
      <c r="F49" s="147" t="s">
        <v>302</v>
      </c>
      <c r="G49" s="150" t="s">
        <v>78</v>
      </c>
      <c r="H49" s="151">
        <f>【自動反映】経費明細表!G38</f>
        <v>0</v>
      </c>
      <c r="I49" s="149" t="s">
        <v>266</v>
      </c>
      <c r="J49" s="134" t="s">
        <v>316</v>
      </c>
      <c r="K49" s="87"/>
      <c r="M49" s="79" t="s">
        <v>64</v>
      </c>
    </row>
    <row r="50" spans="1:13" x14ac:dyDescent="0.3">
      <c r="B50" s="84"/>
      <c r="C50" s="86"/>
      <c r="D50" s="128" t="s">
        <v>55</v>
      </c>
      <c r="E50" s="146">
        <v>10</v>
      </c>
      <c r="F50" s="147" t="s">
        <v>140</v>
      </c>
      <c r="G50" s="150" t="s">
        <v>78</v>
      </c>
      <c r="H50" s="151">
        <f>【自動反映】経費明細表!G39</f>
        <v>0</v>
      </c>
      <c r="I50" s="149" t="s">
        <v>266</v>
      </c>
      <c r="J50" s="134" t="s">
        <v>138</v>
      </c>
      <c r="K50" s="87"/>
      <c r="M50" s="79" t="s">
        <v>64</v>
      </c>
    </row>
    <row r="51" spans="1:13" x14ac:dyDescent="0.3">
      <c r="B51" s="84"/>
      <c r="C51" s="86"/>
      <c r="D51" s="128" t="s">
        <v>55</v>
      </c>
      <c r="E51" s="146">
        <v>11</v>
      </c>
      <c r="F51" s="147" t="s">
        <v>141</v>
      </c>
      <c r="G51" s="150" t="s">
        <v>78</v>
      </c>
      <c r="H51" s="151">
        <f>【自動反映】経費明細表!G40</f>
        <v>0</v>
      </c>
      <c r="I51" s="149" t="s">
        <v>266</v>
      </c>
      <c r="J51" s="134" t="s">
        <v>139</v>
      </c>
      <c r="K51" s="87"/>
      <c r="M51" s="79" t="s">
        <v>64</v>
      </c>
    </row>
    <row r="52" spans="1:13" x14ac:dyDescent="0.3">
      <c r="B52" s="84"/>
      <c r="C52" s="86"/>
      <c r="D52" s="128" t="s">
        <v>55</v>
      </c>
      <c r="E52" s="146">
        <v>12</v>
      </c>
      <c r="F52" s="147" t="s">
        <v>303</v>
      </c>
      <c r="G52" s="150" t="s">
        <v>78</v>
      </c>
      <c r="H52" s="151">
        <f>【自動反映】経費明細表!G42</f>
        <v>0</v>
      </c>
      <c r="I52" s="149" t="s">
        <v>266</v>
      </c>
      <c r="J52" s="134" t="s">
        <v>315</v>
      </c>
      <c r="K52" s="87"/>
      <c r="M52" s="79" t="s">
        <v>64</v>
      </c>
    </row>
    <row r="53" spans="1:13" x14ac:dyDescent="0.3">
      <c r="B53" s="84"/>
      <c r="C53" s="86"/>
      <c r="D53" s="128" t="s">
        <v>55</v>
      </c>
      <c r="E53" s="146">
        <v>13</v>
      </c>
      <c r="F53" s="147" t="s">
        <v>267</v>
      </c>
      <c r="G53" s="150" t="s">
        <v>78</v>
      </c>
      <c r="H53" s="151">
        <f>【自動反映】経費明細表!G43</f>
        <v>0</v>
      </c>
      <c r="I53" s="152" t="s">
        <v>266</v>
      </c>
      <c r="J53" s="148" t="s">
        <v>71</v>
      </c>
      <c r="K53" s="87"/>
      <c r="M53" s="79" t="s">
        <v>64</v>
      </c>
    </row>
    <row r="54" spans="1:13" ht="17.399999999999999" thickBot="1" x14ac:dyDescent="0.35">
      <c r="B54" s="84"/>
      <c r="C54" s="86"/>
      <c r="D54" s="135" t="s">
        <v>55</v>
      </c>
      <c r="E54" s="153">
        <v>14</v>
      </c>
      <c r="F54" s="154" t="s">
        <v>268</v>
      </c>
      <c r="G54" s="155" t="s">
        <v>78</v>
      </c>
      <c r="H54" s="156">
        <f>【自動反映】経費明細表!G44</f>
        <v>0</v>
      </c>
      <c r="I54" s="157" t="s">
        <v>266</v>
      </c>
      <c r="J54" s="158" t="s">
        <v>72</v>
      </c>
      <c r="K54" s="87"/>
      <c r="M54" s="79" t="s">
        <v>64</v>
      </c>
    </row>
    <row r="55" spans="1:13" x14ac:dyDescent="0.3">
      <c r="B55" s="96"/>
      <c r="C55" s="98"/>
      <c r="D55" s="159"/>
      <c r="E55" s="159"/>
      <c r="F55" s="98"/>
      <c r="G55" s="98"/>
      <c r="H55" s="98"/>
      <c r="I55" s="98"/>
      <c r="J55" s="98"/>
      <c r="K55" s="100"/>
      <c r="M55" s="79" t="s">
        <v>64</v>
      </c>
    </row>
    <row r="56" spans="1:13" x14ac:dyDescent="0.3">
      <c r="M56" s="79" t="s">
        <v>64</v>
      </c>
    </row>
    <row r="57" spans="1:13" x14ac:dyDescent="0.3">
      <c r="M57" s="79" t="s">
        <v>64</v>
      </c>
    </row>
    <row r="58" spans="1:13" x14ac:dyDescent="0.3">
      <c r="M58" s="79" t="s">
        <v>64</v>
      </c>
    </row>
    <row r="59" spans="1:13" x14ac:dyDescent="0.3">
      <c r="M59" s="79" t="s">
        <v>64</v>
      </c>
    </row>
    <row r="60" spans="1:13" x14ac:dyDescent="0.3">
      <c r="A60" s="79" t="s">
        <v>64</v>
      </c>
      <c r="B60" s="79"/>
      <c r="C60" s="79" t="s">
        <v>64</v>
      </c>
      <c r="D60" s="79" t="s">
        <v>64</v>
      </c>
      <c r="E60" s="79" t="s">
        <v>64</v>
      </c>
      <c r="F60" s="79" t="s">
        <v>64</v>
      </c>
      <c r="G60" s="79" t="s">
        <v>64</v>
      </c>
      <c r="H60" s="79" t="s">
        <v>64</v>
      </c>
      <c r="I60" s="79" t="s">
        <v>64</v>
      </c>
      <c r="J60" s="79" t="s">
        <v>64</v>
      </c>
      <c r="K60" s="79" t="s">
        <v>64</v>
      </c>
      <c r="L60" s="79" t="s">
        <v>64</v>
      </c>
      <c r="M60" s="79" t="s">
        <v>64</v>
      </c>
    </row>
  </sheetData>
  <sheetProtection algorithmName="SHA-512" hashValue="UNfMr1OrJYWx6yEzIUojAQYJmJDomL9Te1UE9isQHemTGydZbjeySWNWpoD5vrHsDoZp4CTFWqshqSMRV9uP3w==" saltValue="ftuIhYmN0JmasfqMzGzV2A==" spinCount="100000" sheet="1" objects="1" scenarios="1" selectLockedCells="1"/>
  <phoneticPr fontId="5"/>
  <conditionalFormatting sqref="D7:E13 D23:E26 G23:H26 D30:E32 G30:H32 D35:E54 G35:H54">
    <cfRule type="cellIs" dxfId="286" priority="127" operator="equal">
      <formula>"入力不要"</formula>
    </cfRule>
    <cfRule type="cellIs" dxfId="285" priority="128" operator="equal">
      <formula>"該当必須"</formula>
    </cfRule>
    <cfRule type="cellIs" dxfId="284" priority="129" operator="equal">
      <formula>"必須"</formula>
    </cfRule>
  </conditionalFormatting>
  <conditionalFormatting sqref="D17:E19">
    <cfRule type="cellIs" dxfId="283" priority="1" operator="equal">
      <formula>"入力不要"</formula>
    </cfRule>
    <cfRule type="cellIs" dxfId="282" priority="2" operator="equal">
      <formula>"該当必須"</formula>
    </cfRule>
    <cfRule type="cellIs" dxfId="281" priority="3" operator="equal">
      <formula>"必須"</formula>
    </cfRule>
  </conditionalFormatting>
  <conditionalFormatting sqref="G17:H19">
    <cfRule type="cellIs" dxfId="280" priority="73" operator="equal">
      <formula>"入力不要"</formula>
    </cfRule>
    <cfRule type="cellIs" dxfId="279" priority="74" operator="equal">
      <formula>"該当必須"</formula>
    </cfRule>
    <cfRule type="cellIs" dxfId="278" priority="75" operator="equal">
      <formula>"必須"</formula>
    </cfRule>
  </conditionalFormatting>
  <hyperlinks>
    <hyperlink ref="B2" location="【自動反映】様式第1.交付申請書!A1" display="【自動反映】様式第1.交付申請書へ" xr:uid="{6072AD21-1862-4D69-8491-C8D510844D15}"/>
  </hyperlinks>
  <pageMargins left="0.7" right="0.7" top="0.75" bottom="0.75" header="0.3" footer="0.3"/>
  <pageSetup paperSize="9" scale="2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D9C8F-5B9E-4FD1-B7CF-B9E393A13085}">
  <sheetPr>
    <pageSetUpPr autoPageBreaks="0"/>
  </sheetPr>
  <dimension ref="A1:X55"/>
  <sheetViews>
    <sheetView view="pageBreakPreview" zoomScaleNormal="100" zoomScaleSheetLayoutView="100" workbookViewId="0">
      <selection activeCell="I16" sqref="I16"/>
    </sheetView>
  </sheetViews>
  <sheetFormatPr defaultColWidth="9.109375" defaultRowHeight="16.8" x14ac:dyDescent="0.3"/>
  <cols>
    <col min="1" max="1" width="2.6640625" style="1" customWidth="1"/>
    <col min="2" max="5" width="1.6640625" style="1" customWidth="1"/>
    <col min="6" max="6" width="75.6640625" style="1" customWidth="1"/>
    <col min="7" max="9" width="30.6640625" style="1" customWidth="1"/>
    <col min="10" max="13" width="2.6640625" style="1" customWidth="1"/>
    <col min="14" max="14" width="27.109375" style="1" bestFit="1" customWidth="1"/>
    <col min="15" max="15" width="13" style="1" bestFit="1" customWidth="1"/>
    <col min="16" max="16" width="8.5546875" style="1" bestFit="1" customWidth="1"/>
    <col min="17" max="17" width="10.6640625" style="1" bestFit="1" customWidth="1"/>
    <col min="18" max="18" width="20.5546875" style="1" bestFit="1" customWidth="1"/>
    <col min="19" max="19" width="10.6640625" style="1" bestFit="1" customWidth="1"/>
    <col min="20" max="20" width="20" style="1" bestFit="1" customWidth="1"/>
    <col min="21" max="21" width="12.6640625" style="1" bestFit="1" customWidth="1"/>
    <col min="22" max="22" width="6.44140625" style="1" bestFit="1" customWidth="1"/>
    <col min="23" max="23" width="1.6640625" style="1" customWidth="1"/>
    <col min="24" max="16384" width="9.109375" style="1"/>
  </cols>
  <sheetData>
    <row r="1" spans="2:24" x14ac:dyDescent="0.3">
      <c r="M1" s="5" t="s">
        <v>64</v>
      </c>
    </row>
    <row r="2" spans="2:24" ht="20.399999999999999" x14ac:dyDescent="0.3">
      <c r="B2" s="19"/>
      <c r="C2" s="20" t="s">
        <v>146</v>
      </c>
      <c r="D2" s="21"/>
      <c r="E2" s="21"/>
      <c r="F2" s="21"/>
      <c r="G2" s="21"/>
      <c r="H2" s="21"/>
      <c r="I2" s="21"/>
      <c r="J2" s="22"/>
      <c r="K2" s="5"/>
      <c r="L2" s="5"/>
      <c r="M2" s="5" t="s">
        <v>64</v>
      </c>
      <c r="N2" s="5"/>
      <c r="O2" s="5"/>
      <c r="P2" s="5"/>
      <c r="Q2" s="5"/>
      <c r="R2" s="5"/>
      <c r="S2" s="5"/>
      <c r="T2" s="5"/>
      <c r="U2" s="5"/>
      <c r="V2" s="5"/>
      <c r="W2" s="5"/>
      <c r="X2" s="5"/>
    </row>
    <row r="3" spans="2:24" x14ac:dyDescent="0.3">
      <c r="B3" s="23"/>
      <c r="C3" s="5"/>
      <c r="D3" s="5"/>
      <c r="E3" s="5"/>
      <c r="F3" s="5"/>
      <c r="G3" s="70">
        <v>0.5</v>
      </c>
      <c r="H3" s="5"/>
      <c r="I3" s="5"/>
      <c r="J3" s="24"/>
      <c r="K3" s="5"/>
      <c r="L3" s="5"/>
      <c r="M3" s="5" t="s">
        <v>64</v>
      </c>
      <c r="N3" s="5"/>
      <c r="O3" s="5"/>
      <c r="P3" s="5"/>
      <c r="Q3" s="5"/>
      <c r="R3" s="5"/>
      <c r="S3" s="5"/>
      <c r="T3" s="5"/>
      <c r="U3" s="5"/>
      <c r="V3" s="5"/>
      <c r="W3" s="5"/>
      <c r="X3" s="5"/>
    </row>
    <row r="4" spans="2:24" ht="21" thickBot="1" x14ac:dyDescent="0.35">
      <c r="B4" s="23"/>
      <c r="C4" s="5"/>
      <c r="D4" s="25" t="s">
        <v>147</v>
      </c>
      <c r="E4" s="25"/>
      <c r="F4" s="25"/>
      <c r="G4" s="70">
        <v>0.33333333333333331</v>
      </c>
      <c r="H4" s="5"/>
      <c r="I4" s="5"/>
      <c r="J4" s="24"/>
      <c r="K4" s="5"/>
      <c r="L4" s="5"/>
      <c r="M4" s="5" t="s">
        <v>64</v>
      </c>
      <c r="N4" s="26"/>
      <c r="O4" s="5"/>
      <c r="P4" s="5"/>
      <c r="Q4" s="5"/>
      <c r="R4" s="5"/>
      <c r="S4" s="5"/>
      <c r="T4" s="5"/>
      <c r="U4" s="5"/>
      <c r="V4" s="5"/>
      <c r="W4" s="5"/>
      <c r="X4" s="5"/>
    </row>
    <row r="5" spans="2:24" ht="19.8" thickBot="1" x14ac:dyDescent="0.35">
      <c r="B5" s="23"/>
      <c r="C5" s="27"/>
      <c r="D5" s="47" t="s">
        <v>149</v>
      </c>
      <c r="E5" s="48"/>
      <c r="F5" s="48"/>
      <c r="G5" s="49" t="s">
        <v>157</v>
      </c>
      <c r="H5" s="6"/>
      <c r="I5" s="6"/>
      <c r="J5" s="36"/>
      <c r="K5" s="6"/>
      <c r="L5" s="6"/>
      <c r="M5" s="5" t="s">
        <v>64</v>
      </c>
      <c r="N5" s="6"/>
      <c r="O5" s="6"/>
      <c r="P5" s="27"/>
      <c r="Q5" s="5"/>
      <c r="R5" s="5"/>
      <c r="S5" s="5"/>
      <c r="T5" s="5"/>
      <c r="U5" s="5"/>
      <c r="V5" s="5"/>
      <c r="W5" s="5"/>
      <c r="X5" s="5"/>
    </row>
    <row r="6" spans="2:24" ht="17.399999999999999" thickBot="1" x14ac:dyDescent="0.35">
      <c r="B6" s="23"/>
      <c r="C6" s="5"/>
      <c r="D6" s="44" t="s">
        <v>148</v>
      </c>
      <c r="E6" s="45"/>
      <c r="F6" s="45"/>
      <c r="G6" s="46" t="s">
        <v>290</v>
      </c>
      <c r="H6" s="7"/>
      <c r="I6" s="8"/>
      <c r="J6" s="37"/>
      <c r="K6" s="8"/>
      <c r="L6" s="8"/>
      <c r="M6" s="5" t="s">
        <v>64</v>
      </c>
      <c r="N6" s="7"/>
      <c r="O6" s="9"/>
      <c r="P6" s="5"/>
      <c r="Q6" s="5"/>
      <c r="R6" s="5"/>
      <c r="S6" s="5"/>
      <c r="T6" s="5"/>
      <c r="U6" s="5"/>
      <c r="V6" s="5"/>
      <c r="W6" s="5"/>
      <c r="X6" s="5"/>
    </row>
    <row r="7" spans="2:24" ht="20.399999999999999" x14ac:dyDescent="0.3">
      <c r="B7" s="23"/>
      <c r="C7" s="5"/>
      <c r="D7" s="25"/>
      <c r="E7" s="25"/>
      <c r="F7" s="25"/>
      <c r="G7" s="25"/>
      <c r="H7" s="5"/>
      <c r="I7" s="5"/>
      <c r="J7" s="24"/>
      <c r="K7" s="5"/>
      <c r="L7" s="5"/>
      <c r="M7" s="5" t="s">
        <v>64</v>
      </c>
      <c r="N7" s="26"/>
      <c r="O7" s="5"/>
      <c r="P7" s="5"/>
      <c r="Q7" s="5"/>
      <c r="R7" s="5"/>
      <c r="S7" s="5"/>
      <c r="T7" s="5"/>
      <c r="U7" s="5"/>
      <c r="V7" s="5"/>
      <c r="W7" s="5"/>
      <c r="X7" s="5"/>
    </row>
    <row r="8" spans="2:24" ht="21" thickBot="1" x14ac:dyDescent="0.35">
      <c r="B8" s="23"/>
      <c r="C8" s="5"/>
      <c r="D8" s="25" t="s">
        <v>152</v>
      </c>
      <c r="E8" s="25"/>
      <c r="F8" s="25"/>
      <c r="G8" s="25"/>
      <c r="H8" s="5"/>
      <c r="I8" s="5"/>
      <c r="J8" s="24"/>
      <c r="K8" s="5"/>
      <c r="L8" s="5"/>
      <c r="M8" s="5" t="s">
        <v>64</v>
      </c>
      <c r="N8" s="26"/>
      <c r="O8" s="5"/>
      <c r="P8" s="5"/>
      <c r="Q8" s="5"/>
      <c r="R8" s="5"/>
      <c r="S8" s="5"/>
      <c r="T8" s="5"/>
      <c r="U8" s="5"/>
      <c r="V8" s="5"/>
      <c r="W8" s="5"/>
      <c r="X8" s="5"/>
    </row>
    <row r="9" spans="2:24" ht="19.8" thickBot="1" x14ac:dyDescent="0.35">
      <c r="B9" s="23"/>
      <c r="C9" s="27"/>
      <c r="D9" s="47" t="s">
        <v>149</v>
      </c>
      <c r="E9" s="48"/>
      <c r="F9" s="48"/>
      <c r="G9" s="49" t="s">
        <v>156</v>
      </c>
      <c r="H9" s="6"/>
      <c r="I9" s="6"/>
      <c r="J9" s="36"/>
      <c r="K9" s="6"/>
      <c r="L9" s="6"/>
      <c r="M9" s="5" t="s">
        <v>64</v>
      </c>
      <c r="N9" s="6"/>
      <c r="O9" s="10"/>
      <c r="P9" s="27"/>
      <c r="Q9" s="5"/>
      <c r="R9" s="5"/>
      <c r="S9" s="5"/>
      <c r="T9" s="5"/>
      <c r="U9" s="5"/>
      <c r="V9" s="5"/>
      <c r="W9" s="5"/>
      <c r="X9" s="5"/>
    </row>
    <row r="10" spans="2:24" x14ac:dyDescent="0.3">
      <c r="B10" s="23"/>
      <c r="C10" s="5"/>
      <c r="D10" s="50" t="s">
        <v>150</v>
      </c>
      <c r="E10" s="51"/>
      <c r="F10" s="51"/>
      <c r="G10" s="52">
        <f>【申請者入力】様式第1.交付申請書!H24</f>
        <v>0</v>
      </c>
      <c r="H10" s="7"/>
      <c r="I10" s="8"/>
      <c r="J10" s="37"/>
      <c r="K10" s="8"/>
      <c r="L10" s="8"/>
      <c r="M10" s="5" t="s">
        <v>64</v>
      </c>
      <c r="N10" s="7"/>
      <c r="O10" s="7"/>
      <c r="P10" s="5"/>
      <c r="Q10" s="5"/>
      <c r="R10" s="5"/>
      <c r="S10" s="5"/>
      <c r="T10" s="5"/>
      <c r="U10" s="66"/>
      <c r="V10" s="5"/>
      <c r="W10" s="5"/>
      <c r="X10" s="5"/>
    </row>
    <row r="11" spans="2:24" ht="17.399999999999999" thickBot="1" x14ac:dyDescent="0.35">
      <c r="B11" s="23"/>
      <c r="C11" s="5"/>
      <c r="D11" s="11" t="s">
        <v>88</v>
      </c>
      <c r="E11" s="12"/>
      <c r="F11" s="12"/>
      <c r="G11" s="72">
        <f>【申請者入力】様式第1.交付申請書!H26</f>
        <v>0</v>
      </c>
      <c r="H11" s="5"/>
      <c r="I11" s="5"/>
      <c r="J11" s="24"/>
      <c r="K11" s="5"/>
      <c r="L11" s="5"/>
      <c r="M11" s="5" t="s">
        <v>64</v>
      </c>
      <c r="N11" s="5"/>
      <c r="O11" s="5"/>
      <c r="P11" s="5"/>
      <c r="Q11" s="5"/>
      <c r="R11" s="5"/>
      <c r="S11" s="5"/>
      <c r="T11" s="5"/>
      <c r="U11" s="5"/>
      <c r="V11" s="5"/>
      <c r="W11" s="5"/>
      <c r="X11" s="5"/>
    </row>
    <row r="12" spans="2:24" x14ac:dyDescent="0.3">
      <c r="B12" s="23"/>
      <c r="C12" s="5"/>
      <c r="D12" s="5"/>
      <c r="E12" s="5"/>
      <c r="F12" s="5"/>
      <c r="G12" s="5"/>
      <c r="H12" s="5"/>
      <c r="I12" s="5"/>
      <c r="J12" s="24"/>
      <c r="K12" s="5"/>
      <c r="L12" s="5"/>
      <c r="M12" s="5" t="s">
        <v>64</v>
      </c>
      <c r="N12" s="5"/>
      <c r="O12" s="5"/>
      <c r="P12" s="5"/>
      <c r="Q12" s="5"/>
      <c r="R12" s="5"/>
      <c r="S12" s="5"/>
      <c r="T12" s="5"/>
      <c r="U12" s="5"/>
      <c r="V12" s="5"/>
      <c r="W12" s="5"/>
      <c r="X12" s="5"/>
    </row>
    <row r="13" spans="2:24" ht="21" thickBot="1" x14ac:dyDescent="0.35">
      <c r="B13" s="23"/>
      <c r="C13" s="5"/>
      <c r="D13" s="25" t="s">
        <v>154</v>
      </c>
      <c r="E13" s="25"/>
      <c r="F13" s="25"/>
      <c r="G13" s="5"/>
      <c r="H13" s="5"/>
      <c r="I13" s="5"/>
      <c r="J13" s="24"/>
      <c r="K13" s="5"/>
      <c r="L13" s="5"/>
      <c r="M13" s="5" t="s">
        <v>64</v>
      </c>
      <c r="N13" s="5"/>
      <c r="O13" s="5"/>
      <c r="P13" s="5"/>
      <c r="Q13" s="5"/>
      <c r="R13" s="5"/>
      <c r="S13" s="5"/>
      <c r="T13" s="5"/>
      <c r="U13" s="5"/>
      <c r="V13" s="5"/>
      <c r="W13" s="5"/>
      <c r="X13" s="5"/>
    </row>
    <row r="14" spans="2:24" ht="17.399999999999999" thickBot="1" x14ac:dyDescent="0.35">
      <c r="B14" s="23"/>
      <c r="C14" s="5"/>
      <c r="D14" s="57" t="s">
        <v>4</v>
      </c>
      <c r="E14" s="58"/>
      <c r="F14" s="58"/>
      <c r="G14" s="59" t="s">
        <v>304</v>
      </c>
      <c r="H14" s="291" t="s">
        <v>305</v>
      </c>
      <c r="I14" s="316" t="s">
        <v>186</v>
      </c>
      <c r="J14" s="38"/>
      <c r="K14" s="34"/>
      <c r="L14" s="34"/>
      <c r="M14" s="5" t="s">
        <v>64</v>
      </c>
      <c r="N14" s="5"/>
      <c r="O14" s="5"/>
      <c r="P14" s="34"/>
      <c r="Q14" s="34"/>
      <c r="R14" s="34"/>
      <c r="S14" s="34"/>
      <c r="T14" s="34"/>
      <c r="U14" s="28"/>
      <c r="V14" s="34"/>
      <c r="W14" s="9"/>
      <c r="X14" s="5"/>
    </row>
    <row r="15" spans="2:24" x14ac:dyDescent="0.3">
      <c r="B15" s="23"/>
      <c r="C15" s="5"/>
      <c r="D15" s="53" t="s">
        <v>39</v>
      </c>
      <c r="E15" s="54"/>
      <c r="F15" s="55"/>
      <c r="G15" s="56">
        <f>SUMIF(委託費[経費区分],D15,委託費[補助事業に要する経費
（税抜き）])</f>
        <v>0</v>
      </c>
      <c r="H15" s="313">
        <f>SUMIF(委託費[経費区分],D15,委託費[補助対象経費
（税抜き）])</f>
        <v>0</v>
      </c>
      <c r="I15" s="317"/>
      <c r="J15" s="39"/>
      <c r="K15" s="28"/>
      <c r="L15" s="28"/>
      <c r="M15" s="5" t="s">
        <v>64</v>
      </c>
      <c r="N15" s="5"/>
      <c r="O15" s="5"/>
      <c r="P15" s="28"/>
      <c r="Q15" s="28"/>
      <c r="R15" s="28"/>
      <c r="S15" s="28"/>
      <c r="T15" s="28"/>
      <c r="U15" s="28"/>
      <c r="V15" s="28"/>
      <c r="W15" s="28"/>
      <c r="X15" s="5"/>
    </row>
    <row r="16" spans="2:24" x14ac:dyDescent="0.3">
      <c r="B16" s="23"/>
      <c r="C16" s="5"/>
      <c r="D16" s="73" t="s">
        <v>65</v>
      </c>
      <c r="E16" s="17"/>
      <c r="F16" s="74"/>
      <c r="G16" s="43">
        <f>SUMIF(委託費[経費区分],D16,委託費[補助事業に要する経費
（税抜き）])</f>
        <v>0</v>
      </c>
      <c r="H16" s="314">
        <f>SUMIF(委託費[経費区分],D16,委託費[補助対象経費
（税抜き）])</f>
        <v>0</v>
      </c>
      <c r="I16" s="317"/>
      <c r="J16" s="39"/>
      <c r="K16" s="28"/>
      <c r="L16" s="28"/>
      <c r="M16" s="5" t="s">
        <v>64</v>
      </c>
      <c r="N16" s="5"/>
      <c r="O16" s="5"/>
      <c r="P16" s="28"/>
      <c r="Q16" s="28"/>
      <c r="R16" s="28"/>
      <c r="S16" s="28"/>
      <c r="T16" s="28"/>
      <c r="U16" s="28"/>
      <c r="V16" s="28"/>
      <c r="W16" s="28"/>
      <c r="X16" s="5"/>
    </row>
    <row r="17" spans="2:24" x14ac:dyDescent="0.3">
      <c r="B17" s="23"/>
      <c r="C17" s="5"/>
      <c r="D17" s="16" t="s">
        <v>153</v>
      </c>
      <c r="E17" s="14"/>
      <c r="F17" s="13"/>
      <c r="G17" s="35">
        <f>SUMIF(委託費[経費区分],D17,委託費[補助事業に要する経費
（税抜き）])</f>
        <v>0</v>
      </c>
      <c r="H17" s="293">
        <f>SUMIF(委託費[経費区分],D17,委託費[補助対象経費
（税抜き）])</f>
        <v>0</v>
      </c>
      <c r="I17" s="317"/>
      <c r="J17" s="39"/>
      <c r="K17" s="28"/>
      <c r="L17" s="28"/>
      <c r="M17" s="5" t="s">
        <v>64</v>
      </c>
      <c r="N17" s="5"/>
      <c r="O17" s="5"/>
      <c r="P17" s="28"/>
      <c r="Q17" s="28"/>
      <c r="R17" s="28"/>
      <c r="S17" s="28"/>
      <c r="T17" s="28"/>
      <c r="U17" s="28"/>
      <c r="V17" s="28"/>
      <c r="W17" s="28"/>
      <c r="X17" s="5"/>
    </row>
    <row r="18" spans="2:24" x14ac:dyDescent="0.3">
      <c r="B18" s="23"/>
      <c r="C18" s="5"/>
      <c r="D18" s="73" t="s">
        <v>17</v>
      </c>
      <c r="E18" s="17"/>
      <c r="F18" s="74"/>
      <c r="G18" s="43">
        <f>SUMIF(謝金[経費区分],D18,謝金[補助事業に要する経費
（税抜き）])</f>
        <v>0</v>
      </c>
      <c r="H18" s="314">
        <f>SUMIF(謝金[経費区分],D18,謝金[補助対象経費
（税抜き）])</f>
        <v>0</v>
      </c>
      <c r="I18" s="317"/>
      <c r="J18" s="39"/>
      <c r="K18" s="28"/>
      <c r="L18" s="28"/>
      <c r="M18" s="5" t="s">
        <v>64</v>
      </c>
      <c r="N18" s="5"/>
      <c r="O18" s="5"/>
      <c r="P18" s="28"/>
      <c r="Q18" s="28"/>
      <c r="R18" s="28"/>
      <c r="S18" s="28"/>
      <c r="T18" s="28"/>
      <c r="U18" s="28"/>
      <c r="V18" s="28"/>
      <c r="W18" s="28"/>
      <c r="X18" s="5"/>
    </row>
    <row r="19" spans="2:24" x14ac:dyDescent="0.3">
      <c r="B19" s="23"/>
      <c r="C19" s="5"/>
      <c r="D19" s="16" t="s">
        <v>19</v>
      </c>
      <c r="E19" s="14"/>
      <c r="F19" s="13"/>
      <c r="G19" s="35">
        <f>SUMIF(旅費[経費区分],D19,旅費[補助事業に要する経費
（税抜き）])</f>
        <v>0</v>
      </c>
      <c r="H19" s="293">
        <f>SUMIF(旅費[経費区分],D19,旅費[補助対象経費
（税抜き）])</f>
        <v>0</v>
      </c>
      <c r="I19" s="317"/>
      <c r="J19" s="39"/>
      <c r="K19" s="28"/>
      <c r="L19" s="28"/>
      <c r="M19" s="5" t="s">
        <v>64</v>
      </c>
      <c r="N19" s="5"/>
      <c r="O19" s="5"/>
      <c r="P19" s="28"/>
      <c r="Q19" s="28"/>
      <c r="R19" s="28"/>
      <c r="S19" s="28"/>
      <c r="T19" s="28"/>
      <c r="U19" s="28"/>
      <c r="V19" s="28"/>
      <c r="W19" s="28"/>
      <c r="X19" s="5"/>
    </row>
    <row r="20" spans="2:24" x14ac:dyDescent="0.3">
      <c r="B20" s="23"/>
      <c r="C20" s="5"/>
      <c r="D20" s="73" t="s">
        <v>21</v>
      </c>
      <c r="E20" s="17"/>
      <c r="F20" s="74"/>
      <c r="G20" s="43">
        <f>SUMIF(外注費[経費区分],D20,外注費[補助事業に要する経費
（税抜き）])</f>
        <v>0</v>
      </c>
      <c r="H20" s="314">
        <f>SUMIF(外注費[経費区分],D20,外注費[補助対象経費
（税抜き）])</f>
        <v>0</v>
      </c>
      <c r="I20" s="317"/>
      <c r="J20" s="39"/>
      <c r="K20" s="28"/>
      <c r="L20" s="28"/>
      <c r="M20" s="5" t="s">
        <v>64</v>
      </c>
      <c r="N20" s="5"/>
      <c r="O20" s="5"/>
      <c r="P20" s="28"/>
      <c r="Q20" s="28"/>
      <c r="R20" s="28"/>
      <c r="S20" s="28"/>
      <c r="T20" s="28"/>
      <c r="U20" s="28"/>
      <c r="V20" s="28"/>
      <c r="W20" s="28"/>
      <c r="X20" s="5"/>
    </row>
    <row r="21" spans="2:24" x14ac:dyDescent="0.3">
      <c r="B21" s="23"/>
      <c r="C21" s="5"/>
      <c r="D21" s="16" t="s">
        <v>23</v>
      </c>
      <c r="E21" s="14"/>
      <c r="F21" s="13"/>
      <c r="G21" s="35">
        <f>SUMIF(システム利用料[経費区分],D21,システム利用料[補助事業に要する経費
（税抜き）])</f>
        <v>0</v>
      </c>
      <c r="H21" s="293">
        <f>SUMIF(システム利用料[経費区分],D21,システム利用料[補助対象経費
（税抜き）])</f>
        <v>0</v>
      </c>
      <c r="I21" s="317"/>
      <c r="J21" s="39"/>
      <c r="K21" s="28"/>
      <c r="L21" s="28"/>
      <c r="M21" s="5" t="s">
        <v>64</v>
      </c>
      <c r="N21" s="5"/>
      <c r="O21" s="5"/>
      <c r="P21" s="28"/>
      <c r="Q21" s="28"/>
      <c r="R21" s="28"/>
      <c r="S21" s="28"/>
      <c r="T21" s="28"/>
      <c r="U21" s="28"/>
      <c r="V21" s="28"/>
      <c r="W21" s="28"/>
      <c r="X21" s="5"/>
    </row>
    <row r="22" spans="2:24" x14ac:dyDescent="0.3">
      <c r="B22" s="23"/>
      <c r="C22" s="5"/>
      <c r="D22" s="73" t="s">
        <v>25</v>
      </c>
      <c r="E22" s="17"/>
      <c r="F22" s="74"/>
      <c r="G22" s="43">
        <f>SUMIF(保険料[経費区分],D22,保険料[補助事業に要する経費
（税抜き）])</f>
        <v>0</v>
      </c>
      <c r="H22" s="314">
        <f>SUMIF(保険料[経費区分],D22,保険料[補助対象経費
（税抜き）])</f>
        <v>0</v>
      </c>
      <c r="I22" s="317"/>
      <c r="J22" s="39"/>
      <c r="K22" s="28"/>
      <c r="L22" s="28"/>
      <c r="M22" s="5" t="s">
        <v>64</v>
      </c>
      <c r="N22" s="5"/>
      <c r="O22" s="5"/>
      <c r="P22" s="28"/>
      <c r="Q22" s="28"/>
      <c r="R22" s="28"/>
      <c r="S22" s="28"/>
      <c r="T22" s="28"/>
      <c r="U22" s="28"/>
      <c r="V22" s="28"/>
      <c r="W22" s="28"/>
      <c r="X22" s="5"/>
    </row>
    <row r="23" spans="2:24" x14ac:dyDescent="0.3">
      <c r="B23" s="23"/>
      <c r="C23" s="5"/>
      <c r="D23" s="16" t="s">
        <v>27</v>
      </c>
      <c r="E23" s="14"/>
      <c r="F23" s="13"/>
      <c r="G23" s="35">
        <f>SUMIF(廃業費[経費区分],D23,廃業費[補助事業に要する経費
（税抜き）])</f>
        <v>0</v>
      </c>
      <c r="H23" s="293">
        <f>SUMIF(廃業費[経費区分],D23,廃業費[補助対象経費
（税抜き）])</f>
        <v>0</v>
      </c>
      <c r="I23" s="317"/>
      <c r="J23" s="39"/>
      <c r="K23" s="28"/>
      <c r="L23" s="28"/>
      <c r="M23" s="5" t="s">
        <v>64</v>
      </c>
      <c r="N23" s="5"/>
      <c r="O23" s="5"/>
      <c r="P23" s="28"/>
      <c r="Q23" s="28"/>
      <c r="R23" s="28"/>
      <c r="S23" s="28"/>
      <c r="T23" s="28"/>
      <c r="U23" s="28"/>
      <c r="V23" s="28"/>
      <c r="W23" s="28"/>
      <c r="X23" s="5"/>
    </row>
    <row r="24" spans="2:24" x14ac:dyDescent="0.3">
      <c r="B24" s="23"/>
      <c r="C24" s="5"/>
      <c r="D24" s="73" t="s">
        <v>29</v>
      </c>
      <c r="E24" s="17"/>
      <c r="F24" s="74"/>
      <c r="G24" s="43">
        <f>SUMIF(廃業費[経費区分],D24,廃業費[補助事業に要する経費
（税抜き）])</f>
        <v>0</v>
      </c>
      <c r="H24" s="314">
        <f>SUMIF(廃業費[経費区分],D24,廃業費[補助対象経費
（税抜き）])</f>
        <v>0</v>
      </c>
      <c r="I24" s="317"/>
      <c r="J24" s="39"/>
      <c r="K24" s="28"/>
      <c r="L24" s="28"/>
      <c r="M24" s="5" t="s">
        <v>64</v>
      </c>
      <c r="N24" s="5"/>
      <c r="O24" s="5"/>
      <c r="P24" s="28"/>
      <c r="Q24" s="28"/>
      <c r="R24" s="28"/>
      <c r="S24" s="28"/>
      <c r="T24" s="28"/>
      <c r="U24" s="28"/>
      <c r="V24" s="28"/>
      <c r="W24" s="28"/>
      <c r="X24" s="5"/>
    </row>
    <row r="25" spans="2:24" x14ac:dyDescent="0.3">
      <c r="B25" s="23"/>
      <c r="C25" s="5"/>
      <c r="D25" s="16" t="s">
        <v>31</v>
      </c>
      <c r="E25" s="14"/>
      <c r="F25" s="13"/>
      <c r="G25" s="35">
        <f>SUMIF(廃業費[経費区分],D25,廃業費[補助事業に要する経費
（税抜き）])</f>
        <v>0</v>
      </c>
      <c r="H25" s="293">
        <f>SUMIF(廃業費[経費区分],D25,廃業費[補助対象経費
（税抜き）])</f>
        <v>0</v>
      </c>
      <c r="I25" s="317"/>
      <c r="J25" s="39"/>
      <c r="K25" s="28"/>
      <c r="L25" s="28"/>
      <c r="M25" s="5" t="s">
        <v>64</v>
      </c>
      <c r="N25" s="5"/>
      <c r="O25" s="5"/>
      <c r="P25" s="28"/>
      <c r="Q25" s="28"/>
      <c r="R25" s="28"/>
      <c r="S25" s="28"/>
      <c r="T25" s="28"/>
      <c r="U25" s="28"/>
      <c r="V25" s="28"/>
      <c r="W25" s="28"/>
      <c r="X25" s="5"/>
    </row>
    <row r="26" spans="2:24" x14ac:dyDescent="0.3">
      <c r="B26" s="23"/>
      <c r="C26" s="5"/>
      <c r="D26" s="73" t="s">
        <v>33</v>
      </c>
      <c r="E26" s="17"/>
      <c r="F26" s="74"/>
      <c r="G26" s="43">
        <f>SUMIF(廃業費[経費区分],D26,廃業費[補助事業に要する経費
（税抜き）])</f>
        <v>0</v>
      </c>
      <c r="H26" s="314">
        <f>SUMIF(廃業費[経費区分],D26,廃業費[補助対象経費
（税抜き）])</f>
        <v>0</v>
      </c>
      <c r="I26" s="317"/>
      <c r="J26" s="39"/>
      <c r="K26" s="28"/>
      <c r="L26" s="28"/>
      <c r="M26" s="5" t="s">
        <v>64</v>
      </c>
      <c r="N26" s="5"/>
      <c r="O26" s="5"/>
      <c r="P26" s="28"/>
      <c r="Q26" s="28"/>
      <c r="R26" s="28"/>
      <c r="S26" s="28"/>
      <c r="T26" s="28"/>
      <c r="U26" s="28"/>
      <c r="V26" s="28"/>
      <c r="W26" s="28"/>
      <c r="X26" s="5"/>
    </row>
    <row r="27" spans="2:24" x14ac:dyDescent="0.3">
      <c r="B27" s="23"/>
      <c r="C27" s="5"/>
      <c r="D27" s="16" t="s">
        <v>35</v>
      </c>
      <c r="E27" s="14"/>
      <c r="F27" s="13"/>
      <c r="G27" s="35">
        <f>SUMIF(廃業費[経費区分],D27,廃業費[補助事業に要する経費
（税抜き）])</f>
        <v>0</v>
      </c>
      <c r="H27" s="293">
        <f>SUMIF(廃業費[経費区分],D27,廃業費[補助対象経費
（税抜き）])</f>
        <v>0</v>
      </c>
      <c r="I27" s="317"/>
      <c r="J27" s="39"/>
      <c r="K27" s="28"/>
      <c r="L27" s="28"/>
      <c r="M27" s="5" t="s">
        <v>64</v>
      </c>
      <c r="N27" s="5"/>
      <c r="O27" s="5"/>
      <c r="P27" s="28"/>
      <c r="Q27" s="28"/>
      <c r="R27" s="28"/>
      <c r="S27" s="28"/>
      <c r="T27" s="28"/>
      <c r="U27" s="28"/>
      <c r="V27" s="28"/>
      <c r="W27" s="28"/>
      <c r="X27" s="5"/>
    </row>
    <row r="28" spans="2:24" ht="17.399999999999999" thickBot="1" x14ac:dyDescent="0.35">
      <c r="B28" s="23"/>
      <c r="C28" s="5"/>
      <c r="D28" s="75" t="s">
        <v>185</v>
      </c>
      <c r="E28" s="18"/>
      <c r="F28" s="76"/>
      <c r="G28" s="77">
        <f>SUMIF(廃業費[経費区分],D28,廃業費[補助事業に要する経費
（税抜き）])</f>
        <v>0</v>
      </c>
      <c r="H28" s="315">
        <f>SUMIF(廃業費[経費区分],D28,廃業費[補助対象経費
（税抜き）])</f>
        <v>0</v>
      </c>
      <c r="I28" s="317"/>
      <c r="J28" s="39"/>
      <c r="K28" s="28"/>
      <c r="L28" s="28"/>
      <c r="M28" s="5" t="s">
        <v>64</v>
      </c>
      <c r="N28" s="5"/>
      <c r="O28" s="5"/>
      <c r="P28" s="28"/>
      <c r="Q28" s="28"/>
      <c r="R28" s="28"/>
      <c r="S28" s="28"/>
      <c r="T28" s="28"/>
      <c r="U28" s="28"/>
      <c r="V28" s="28"/>
      <c r="W28" s="28"/>
      <c r="X28" s="5"/>
    </row>
    <row r="29" spans="2:24" x14ac:dyDescent="0.3">
      <c r="B29" s="23"/>
      <c r="C29" s="5"/>
      <c r="D29" s="5"/>
      <c r="E29" s="5"/>
      <c r="F29" s="5"/>
      <c r="G29" s="41"/>
      <c r="H29" s="41"/>
      <c r="I29" s="42"/>
      <c r="J29" s="39"/>
      <c r="K29" s="28"/>
      <c r="L29" s="28"/>
      <c r="M29" s="5" t="s">
        <v>64</v>
      </c>
      <c r="N29" s="5"/>
      <c r="O29" s="5"/>
      <c r="P29" s="28"/>
      <c r="Q29" s="28"/>
      <c r="R29" s="28"/>
      <c r="S29" s="28"/>
      <c r="T29" s="28"/>
      <c r="U29" s="28"/>
      <c r="V29" s="28"/>
      <c r="W29" s="28"/>
      <c r="X29" s="5"/>
    </row>
    <row r="30" spans="2:24" x14ac:dyDescent="0.3">
      <c r="B30" s="23"/>
      <c r="C30" s="5"/>
      <c r="D30" s="5"/>
      <c r="E30" s="5"/>
      <c r="F30" s="5"/>
      <c r="G30" s="5"/>
      <c r="H30" s="71">
        <v>6000000</v>
      </c>
      <c r="J30" s="24"/>
      <c r="K30" s="5"/>
      <c r="L30" s="5"/>
      <c r="M30" s="5" t="s">
        <v>64</v>
      </c>
      <c r="N30" s="5"/>
      <c r="O30" s="5"/>
      <c r="P30" s="5"/>
      <c r="Q30" s="5"/>
      <c r="R30" s="5"/>
      <c r="S30" s="5"/>
      <c r="T30" s="5"/>
      <c r="U30" s="5"/>
      <c r="V30" s="5"/>
      <c r="W30" s="5"/>
      <c r="X30" s="5"/>
    </row>
    <row r="31" spans="2:24" ht="21" thickBot="1" x14ac:dyDescent="0.35">
      <c r="B31" s="23"/>
      <c r="C31" s="5"/>
      <c r="D31" s="25" t="s">
        <v>291</v>
      </c>
      <c r="E31" s="25"/>
      <c r="F31" s="25"/>
      <c r="G31" s="5"/>
      <c r="H31" s="71">
        <v>2000000</v>
      </c>
      <c r="I31" s="5"/>
      <c r="J31" s="24"/>
      <c r="K31" s="5"/>
      <c r="L31" s="5"/>
      <c r="M31" s="5" t="s">
        <v>64</v>
      </c>
      <c r="N31" s="28"/>
      <c r="O31" s="28"/>
      <c r="P31" s="28"/>
      <c r="Q31" s="28"/>
      <c r="R31" s="28"/>
      <c r="S31" s="28"/>
      <c r="T31" s="5"/>
      <c r="U31" s="5"/>
      <c r="V31" s="5"/>
      <c r="W31" s="5"/>
      <c r="X31" s="5"/>
    </row>
    <row r="32" spans="2:24" ht="17.399999999999999" thickBot="1" x14ac:dyDescent="0.35">
      <c r="B32" s="23"/>
      <c r="C32" s="5"/>
      <c r="D32" s="57" t="s">
        <v>149</v>
      </c>
      <c r="E32" s="61"/>
      <c r="F32" s="61"/>
      <c r="G32" s="291" t="s">
        <v>156</v>
      </c>
      <c r="H32" s="320" t="s">
        <v>287</v>
      </c>
      <c r="I32" s="316"/>
      <c r="J32" s="40"/>
      <c r="K32" s="30"/>
      <c r="L32" s="30"/>
      <c r="M32" s="5" t="s">
        <v>64</v>
      </c>
      <c r="N32" s="28"/>
      <c r="O32" s="29"/>
      <c r="P32" s="29"/>
      <c r="Q32" s="29"/>
      <c r="R32" s="29"/>
      <c r="S32" s="29"/>
      <c r="T32" s="30"/>
      <c r="U32" s="5"/>
      <c r="V32" s="5"/>
      <c r="W32" s="5"/>
      <c r="X32" s="5"/>
    </row>
    <row r="33" spans="2:24" x14ac:dyDescent="0.3">
      <c r="B33" s="23"/>
      <c r="C33" s="5"/>
      <c r="D33" s="301" t="s">
        <v>293</v>
      </c>
      <c r="E33" s="60"/>
      <c r="F33" s="60"/>
      <c r="G33" s="292"/>
      <c r="H33" s="292"/>
      <c r="I33" s="322"/>
      <c r="J33" s="24"/>
      <c r="K33" s="5"/>
      <c r="L33" s="5"/>
      <c r="M33" s="5" t="s">
        <v>64</v>
      </c>
      <c r="N33" s="28"/>
      <c r="O33" s="28"/>
      <c r="P33" s="28"/>
      <c r="Q33" s="28"/>
      <c r="R33" s="28"/>
      <c r="S33" s="28"/>
      <c r="T33" s="5"/>
      <c r="U33" s="5"/>
      <c r="V33" s="5"/>
      <c r="W33" s="5"/>
      <c r="X33" s="5"/>
    </row>
    <row r="34" spans="2:24" x14ac:dyDescent="0.3">
      <c r="B34" s="23"/>
      <c r="C34" s="5"/>
      <c r="D34" s="302"/>
      <c r="E34" s="305"/>
      <c r="F34" s="15" t="s">
        <v>301</v>
      </c>
      <c r="G34" s="293">
        <f>SUM(G15:G22)</f>
        <v>0</v>
      </c>
      <c r="H34" s="321" t="s">
        <v>68</v>
      </c>
      <c r="I34" s="323"/>
      <c r="J34" s="24"/>
      <c r="K34" s="5"/>
      <c r="L34" s="5"/>
      <c r="M34" s="5" t="s">
        <v>64</v>
      </c>
      <c r="N34" s="28"/>
      <c r="O34" s="28"/>
      <c r="P34" s="28"/>
      <c r="Q34" s="28"/>
      <c r="R34" s="28"/>
      <c r="S34" s="28"/>
      <c r="T34" s="5"/>
      <c r="U34" s="5"/>
      <c r="V34" s="5"/>
      <c r="W34" s="5"/>
      <c r="X34" s="5"/>
    </row>
    <row r="35" spans="2:24" x14ac:dyDescent="0.3">
      <c r="B35" s="23"/>
      <c r="C35" s="5"/>
      <c r="D35" s="302"/>
      <c r="E35" s="306"/>
      <c r="F35" s="15" t="s">
        <v>136</v>
      </c>
      <c r="G35" s="293">
        <f>SUM(H15:H22)</f>
        <v>0</v>
      </c>
      <c r="H35" s="321" t="s">
        <v>68</v>
      </c>
      <c r="I35" s="323"/>
      <c r="J35" s="24"/>
      <c r="K35" s="5"/>
      <c r="L35" s="5"/>
      <c r="M35" s="5" t="s">
        <v>64</v>
      </c>
      <c r="N35" s="28"/>
      <c r="O35" s="28"/>
      <c r="P35" s="28"/>
      <c r="Q35" s="28"/>
      <c r="R35" s="28"/>
      <c r="S35" s="28"/>
      <c r="T35" s="5"/>
      <c r="U35" s="5"/>
      <c r="V35" s="5"/>
      <c r="W35" s="5"/>
      <c r="X35" s="5"/>
    </row>
    <row r="36" spans="2:24" x14ac:dyDescent="0.3">
      <c r="B36" s="23"/>
      <c r="C36" s="5"/>
      <c r="D36" s="303"/>
      <c r="E36" s="309"/>
      <c r="F36" s="300" t="s">
        <v>137</v>
      </c>
      <c r="G36" s="299">
        <f>MIN(MIN(G35,10000000)/2 + MAX(G35-10000000,0)/3,H36)</f>
        <v>0</v>
      </c>
      <c r="H36" s="299">
        <v>20000000</v>
      </c>
      <c r="I36" s="323"/>
      <c r="J36" s="24"/>
      <c r="K36" s="5"/>
      <c r="L36" s="5"/>
      <c r="M36" s="5" t="s">
        <v>64</v>
      </c>
      <c r="N36" s="28"/>
      <c r="O36" s="28"/>
      <c r="P36" s="28"/>
      <c r="Q36" s="28"/>
      <c r="R36" s="28"/>
      <c r="S36" s="28"/>
      <c r="T36" s="5"/>
      <c r="U36" s="5"/>
      <c r="V36" s="5"/>
      <c r="W36" s="5"/>
      <c r="X36" s="5"/>
    </row>
    <row r="37" spans="2:24" x14ac:dyDescent="0.3">
      <c r="B37" s="23"/>
      <c r="C37" s="5"/>
      <c r="D37" s="301" t="s">
        <v>294</v>
      </c>
      <c r="E37" s="60"/>
      <c r="F37" s="60"/>
      <c r="G37" s="292"/>
      <c r="H37" s="292"/>
      <c r="I37" s="322"/>
      <c r="J37" s="24"/>
      <c r="K37" s="5"/>
      <c r="L37" s="5"/>
      <c r="M37" s="5" t="s">
        <v>64</v>
      </c>
      <c r="N37" s="28"/>
      <c r="O37" s="28"/>
      <c r="P37" s="28"/>
      <c r="Q37" s="28"/>
      <c r="R37" s="28"/>
      <c r="S37" s="28"/>
      <c r="T37" s="5"/>
      <c r="U37" s="5"/>
      <c r="V37" s="5"/>
      <c r="W37" s="5"/>
      <c r="X37" s="5"/>
    </row>
    <row r="38" spans="2:24" x14ac:dyDescent="0.3">
      <c r="B38" s="23"/>
      <c r="C38" s="5"/>
      <c r="D38" s="302"/>
      <c r="E38" s="305"/>
      <c r="F38" s="15" t="s">
        <v>302</v>
      </c>
      <c r="G38" s="293">
        <f>SUM(G23:G28)</f>
        <v>0</v>
      </c>
      <c r="H38" s="321" t="s">
        <v>68</v>
      </c>
      <c r="I38" s="323"/>
      <c r="J38" s="24"/>
      <c r="K38" s="5"/>
      <c r="L38" s="5"/>
      <c r="M38" s="5" t="s">
        <v>64</v>
      </c>
      <c r="N38" s="28"/>
      <c r="O38" s="28"/>
      <c r="P38" s="28"/>
      <c r="Q38" s="28"/>
      <c r="R38" s="28"/>
      <c r="S38" s="28"/>
      <c r="T38" s="5"/>
      <c r="U38" s="5"/>
      <c r="V38" s="5"/>
      <c r="W38" s="5"/>
      <c r="X38" s="5"/>
    </row>
    <row r="39" spans="2:24" x14ac:dyDescent="0.3">
      <c r="B39" s="23"/>
      <c r="C39" s="5"/>
      <c r="D39" s="302"/>
      <c r="E39" s="306"/>
      <c r="F39" s="15" t="s">
        <v>140</v>
      </c>
      <c r="G39" s="293">
        <f>SUM(H23:H28)</f>
        <v>0</v>
      </c>
      <c r="H39" s="321" t="s">
        <v>68</v>
      </c>
      <c r="I39" s="323"/>
      <c r="J39" s="24"/>
      <c r="K39" s="5"/>
      <c r="L39" s="5"/>
      <c r="M39" s="5" t="s">
        <v>64</v>
      </c>
      <c r="N39" s="28"/>
      <c r="O39" s="28"/>
      <c r="P39" s="28"/>
      <c r="Q39" s="28"/>
      <c r="R39" s="28"/>
      <c r="S39" s="28"/>
      <c r="T39" s="5"/>
      <c r="U39" s="5"/>
      <c r="V39" s="5"/>
      <c r="W39" s="5"/>
      <c r="X39" s="5"/>
    </row>
    <row r="40" spans="2:24" x14ac:dyDescent="0.3">
      <c r="B40" s="23"/>
      <c r="C40" s="5"/>
      <c r="D40" s="303"/>
      <c r="E40" s="309"/>
      <c r="F40" s="300" t="s">
        <v>141</v>
      </c>
      <c r="G40" s="299">
        <f>MIN(G39*1/2,H40)</f>
        <v>0</v>
      </c>
      <c r="H40" s="299">
        <v>1500000</v>
      </c>
      <c r="I40" s="323"/>
      <c r="J40" s="24"/>
      <c r="K40" s="5"/>
      <c r="L40" s="5"/>
      <c r="M40" s="5" t="s">
        <v>64</v>
      </c>
      <c r="N40" s="28"/>
      <c r="O40" s="28"/>
      <c r="P40" s="28"/>
      <c r="Q40" s="28"/>
      <c r="R40" s="28"/>
      <c r="S40" s="28"/>
      <c r="T40" s="5"/>
      <c r="U40" s="5"/>
      <c r="V40" s="5"/>
      <c r="W40" s="5"/>
      <c r="X40" s="5"/>
    </row>
    <row r="41" spans="2:24" x14ac:dyDescent="0.3">
      <c r="B41" s="23"/>
      <c r="C41" s="5"/>
      <c r="D41" s="301" t="s">
        <v>295</v>
      </c>
      <c r="E41" s="60"/>
      <c r="F41" s="60"/>
      <c r="G41" s="292"/>
      <c r="H41" s="292"/>
      <c r="I41" s="322"/>
      <c r="J41" s="24"/>
      <c r="K41" s="5"/>
      <c r="L41" s="5"/>
      <c r="M41" s="5" t="s">
        <v>64</v>
      </c>
      <c r="N41" s="28"/>
      <c r="O41" s="28"/>
      <c r="P41" s="28"/>
      <c r="Q41" s="28"/>
      <c r="R41" s="28"/>
      <c r="S41" s="28"/>
      <c r="T41" s="5"/>
      <c r="U41" s="5"/>
      <c r="V41" s="5"/>
      <c r="W41" s="5"/>
      <c r="X41" s="5"/>
    </row>
    <row r="42" spans="2:24" x14ac:dyDescent="0.3">
      <c r="B42" s="23"/>
      <c r="C42" s="5"/>
      <c r="D42" s="301"/>
      <c r="E42" s="307"/>
      <c r="F42" s="326" t="s">
        <v>303</v>
      </c>
      <c r="G42" s="293">
        <f>SUM(G34,G38)</f>
        <v>0</v>
      </c>
      <c r="H42" s="321" t="s">
        <v>68</v>
      </c>
      <c r="I42" s="323"/>
      <c r="J42" s="24"/>
      <c r="K42" s="5"/>
      <c r="L42" s="5"/>
      <c r="M42" s="5" t="s">
        <v>64</v>
      </c>
      <c r="N42" s="28"/>
      <c r="O42" s="28"/>
      <c r="P42" s="28"/>
      <c r="Q42" s="28"/>
      <c r="R42" s="28"/>
      <c r="S42" s="28"/>
      <c r="T42" s="5"/>
      <c r="U42" s="5"/>
      <c r="V42" s="5"/>
      <c r="W42" s="5"/>
      <c r="X42" s="5"/>
    </row>
    <row r="43" spans="2:24" x14ac:dyDescent="0.3">
      <c r="B43" s="23"/>
      <c r="C43" s="5"/>
      <c r="D43" s="301"/>
      <c r="E43" s="304"/>
      <c r="F43" s="14" t="s">
        <v>82</v>
      </c>
      <c r="G43" s="293">
        <f>SUM(G35,G39)</f>
        <v>0</v>
      </c>
      <c r="H43" s="321" t="s">
        <v>68</v>
      </c>
      <c r="I43" s="323"/>
      <c r="J43" s="24"/>
      <c r="K43" s="5"/>
      <c r="L43" s="5"/>
      <c r="M43" s="5" t="s">
        <v>64</v>
      </c>
      <c r="N43" s="28"/>
      <c r="O43" s="28"/>
      <c r="P43" s="28"/>
      <c r="Q43" s="28"/>
      <c r="R43" s="28"/>
      <c r="S43" s="28"/>
      <c r="T43" s="5"/>
      <c r="U43" s="5"/>
      <c r="V43" s="5"/>
      <c r="W43" s="5"/>
      <c r="X43" s="5"/>
    </row>
    <row r="44" spans="2:24" ht="17.399999999999999" thickBot="1" x14ac:dyDescent="0.35">
      <c r="B44" s="23"/>
      <c r="C44" s="5"/>
      <c r="D44" s="310"/>
      <c r="E44" s="308"/>
      <c r="F44" s="12" t="s">
        <v>83</v>
      </c>
      <c r="G44" s="294">
        <f>INT(MIN(SUM(G36,G40),H44))</f>
        <v>0</v>
      </c>
      <c r="H44" s="294">
        <v>20000000</v>
      </c>
      <c r="I44" s="323"/>
      <c r="J44" s="24"/>
      <c r="K44" s="5"/>
      <c r="L44" s="5"/>
      <c r="M44" s="5" t="s">
        <v>64</v>
      </c>
      <c r="N44" s="28"/>
      <c r="O44" s="28"/>
      <c r="P44" s="28"/>
      <c r="Q44" s="28"/>
      <c r="R44" s="28"/>
      <c r="S44" s="28"/>
      <c r="T44" s="5"/>
      <c r="U44" s="5"/>
      <c r="V44" s="5"/>
      <c r="W44" s="5"/>
      <c r="X44" s="5"/>
    </row>
    <row r="45" spans="2:24" x14ac:dyDescent="0.3">
      <c r="B45" s="23"/>
      <c r="C45" s="5"/>
      <c r="D45" s="5"/>
      <c r="E45" s="5"/>
      <c r="F45" s="5"/>
      <c r="G45" s="5"/>
      <c r="H45" s="5"/>
      <c r="I45" s="5"/>
      <c r="J45" s="24"/>
      <c r="K45" s="5"/>
      <c r="L45" s="5"/>
      <c r="M45" s="5" t="s">
        <v>64</v>
      </c>
      <c r="N45" s="28"/>
      <c r="O45" s="28"/>
      <c r="P45" s="28"/>
      <c r="Q45" s="28"/>
      <c r="R45" s="28"/>
      <c r="S45" s="28"/>
      <c r="T45" s="5"/>
      <c r="U45" s="5"/>
      <c r="V45" s="5"/>
      <c r="W45" s="5"/>
      <c r="X45" s="5"/>
    </row>
    <row r="46" spans="2:24" ht="21" thickBot="1" x14ac:dyDescent="0.35">
      <c r="B46" s="23"/>
      <c r="C46" s="5"/>
      <c r="D46" s="25" t="s">
        <v>292</v>
      </c>
      <c r="E46" s="25"/>
      <c r="F46" s="25"/>
      <c r="G46" s="71">
        <v>500000</v>
      </c>
      <c r="H46" s="5"/>
      <c r="I46" s="5"/>
      <c r="J46" s="24"/>
      <c r="K46" s="5"/>
      <c r="L46" s="5"/>
      <c r="M46" s="5" t="s">
        <v>64</v>
      </c>
      <c r="N46" s="28"/>
      <c r="O46" s="28"/>
      <c r="P46" s="28"/>
      <c r="Q46" s="28"/>
      <c r="R46" s="28"/>
      <c r="S46" s="28"/>
      <c r="T46" s="5"/>
      <c r="U46" s="5"/>
      <c r="V46" s="5"/>
      <c r="W46" s="5"/>
      <c r="X46" s="5"/>
    </row>
    <row r="47" spans="2:24" ht="17.399999999999999" thickBot="1" x14ac:dyDescent="0.35">
      <c r="B47" s="23"/>
      <c r="C47" s="5"/>
      <c r="D47" s="63" t="s">
        <v>155</v>
      </c>
      <c r="E47" s="64"/>
      <c r="F47" s="64"/>
      <c r="G47" s="65" t="s">
        <v>187</v>
      </c>
      <c r="H47" s="65" t="s">
        <v>296</v>
      </c>
      <c r="I47" s="311"/>
      <c r="J47" s="24"/>
      <c r="K47" s="5"/>
      <c r="L47" s="5"/>
      <c r="M47" s="5" t="s">
        <v>64</v>
      </c>
      <c r="N47" s="28"/>
      <c r="O47" s="28"/>
      <c r="P47" s="28"/>
      <c r="Q47" s="28"/>
      <c r="R47" s="28"/>
      <c r="S47" s="28"/>
      <c r="T47" s="5"/>
      <c r="U47" s="5"/>
      <c r="V47" s="5"/>
      <c r="W47" s="5"/>
      <c r="X47" s="5"/>
    </row>
    <row r="48" spans="2:24" x14ac:dyDescent="0.3">
      <c r="B48" s="23"/>
      <c r="C48" s="5"/>
      <c r="D48" s="62" t="s">
        <v>189</v>
      </c>
      <c r="E48" s="54"/>
      <c r="F48" s="54"/>
      <c r="G48" s="297" t="str">
        <f>IF(G36&lt;=SUM(G14),"〇","✕")</f>
        <v>〇</v>
      </c>
      <c r="H48" s="298" t="str">
        <f>IF(G40&lt;=SUM(G15),"〇","✕")</f>
        <v>〇</v>
      </c>
      <c r="I48" s="312"/>
      <c r="J48" s="24"/>
      <c r="K48" s="5"/>
      <c r="L48" s="5"/>
      <c r="M48" s="5" t="s">
        <v>64</v>
      </c>
      <c r="N48" s="28"/>
      <c r="O48" s="28"/>
      <c r="P48" s="28"/>
      <c r="Q48" s="28"/>
      <c r="R48" s="28"/>
      <c r="S48" s="28"/>
      <c r="T48" s="5"/>
      <c r="U48" s="5"/>
      <c r="V48" s="5"/>
      <c r="W48" s="5"/>
      <c r="X48" s="5"/>
    </row>
    <row r="49" spans="1:24" ht="17.399999999999999" thickBot="1" x14ac:dyDescent="0.35">
      <c r="B49" s="23"/>
      <c r="C49" s="5"/>
      <c r="D49" s="11" t="s">
        <v>188</v>
      </c>
      <c r="E49" s="12"/>
      <c r="F49" s="12"/>
      <c r="G49" s="295" t="str">
        <f>IF((MIN(G35,10000000)/2 + MAX(G35-10000000,0)/3)&gt;=G46,"〇","✕")</f>
        <v>✕</v>
      </c>
      <c r="H49" s="296" t="s">
        <v>68</v>
      </c>
      <c r="I49" s="312"/>
      <c r="J49" s="24"/>
      <c r="K49" s="5"/>
      <c r="L49" s="5"/>
      <c r="M49" s="5" t="s">
        <v>64</v>
      </c>
      <c r="N49" s="28"/>
      <c r="O49" s="28"/>
      <c r="P49" s="28"/>
      <c r="Q49" s="28"/>
      <c r="R49" s="28"/>
      <c r="S49" s="28"/>
      <c r="T49" s="5"/>
      <c r="U49" s="5"/>
      <c r="V49" s="5"/>
      <c r="W49" s="5"/>
      <c r="X49" s="5"/>
    </row>
    <row r="50" spans="1:24" x14ac:dyDescent="0.3">
      <c r="B50" s="23"/>
      <c r="C50" s="5"/>
      <c r="D50" s="5"/>
      <c r="E50" s="5"/>
      <c r="F50" s="5"/>
      <c r="G50" s="5"/>
      <c r="H50" s="5"/>
      <c r="I50" s="5"/>
      <c r="J50" s="24"/>
      <c r="K50" s="5"/>
      <c r="L50" s="5"/>
      <c r="M50" s="5" t="s">
        <v>64</v>
      </c>
      <c r="N50" s="28"/>
      <c r="O50" s="28"/>
      <c r="P50" s="28"/>
      <c r="Q50" s="28"/>
      <c r="R50" s="28"/>
      <c r="S50" s="28"/>
      <c r="T50" s="5"/>
      <c r="U50" s="5"/>
      <c r="V50" s="5"/>
      <c r="W50" s="5"/>
      <c r="X50" s="5"/>
    </row>
    <row r="51" spans="1:24" x14ac:dyDescent="0.3">
      <c r="B51" s="31"/>
      <c r="C51" s="32"/>
      <c r="D51" s="32"/>
      <c r="E51" s="32"/>
      <c r="F51" s="32"/>
      <c r="G51" s="32"/>
      <c r="H51" s="32"/>
      <c r="I51" s="32"/>
      <c r="J51" s="33"/>
      <c r="K51" s="5"/>
      <c r="L51" s="5"/>
      <c r="M51" s="5" t="s">
        <v>64</v>
      </c>
      <c r="N51" s="28"/>
      <c r="O51" s="28"/>
      <c r="P51" s="28"/>
      <c r="Q51" s="28"/>
      <c r="R51" s="28"/>
      <c r="S51" s="28"/>
      <c r="T51" s="5"/>
      <c r="U51" s="5"/>
      <c r="V51" s="5"/>
      <c r="W51" s="5"/>
      <c r="X51" s="5"/>
    </row>
    <row r="52" spans="1:24" x14ac:dyDescent="0.3">
      <c r="M52" s="5" t="s">
        <v>64</v>
      </c>
      <c r="N52" s="28"/>
      <c r="O52" s="28"/>
      <c r="P52" s="28"/>
      <c r="Q52" s="28"/>
      <c r="R52" s="28"/>
      <c r="S52" s="28"/>
      <c r="T52" s="5"/>
      <c r="U52" s="5"/>
      <c r="V52" s="5"/>
      <c r="W52" s="5"/>
      <c r="X52" s="5"/>
    </row>
    <row r="53" spans="1:24" x14ac:dyDescent="0.3">
      <c r="A53" s="5" t="s">
        <v>64</v>
      </c>
      <c r="B53" s="5" t="s">
        <v>64</v>
      </c>
      <c r="C53" s="5" t="s">
        <v>64</v>
      </c>
      <c r="D53" s="5" t="s">
        <v>64</v>
      </c>
      <c r="E53" s="5" t="s">
        <v>64</v>
      </c>
      <c r="F53" s="5" t="s">
        <v>64</v>
      </c>
      <c r="G53" s="5" t="s">
        <v>64</v>
      </c>
      <c r="H53" s="5" t="s">
        <v>64</v>
      </c>
      <c r="I53" s="5" t="s">
        <v>64</v>
      </c>
      <c r="J53" s="5" t="s">
        <v>64</v>
      </c>
      <c r="K53" s="5" t="s">
        <v>64</v>
      </c>
      <c r="L53" s="5" t="s">
        <v>64</v>
      </c>
      <c r="M53" s="5" t="s">
        <v>64</v>
      </c>
      <c r="N53" s="28"/>
      <c r="O53" s="28"/>
      <c r="P53" s="28"/>
      <c r="Q53" s="28"/>
      <c r="R53" s="28"/>
      <c r="S53" s="28"/>
      <c r="T53" s="5"/>
      <c r="U53" s="5"/>
      <c r="V53" s="5"/>
      <c r="W53" s="5"/>
      <c r="X53" s="5"/>
    </row>
    <row r="54" spans="1:24" x14ac:dyDescent="0.3">
      <c r="N54" s="28"/>
      <c r="O54" s="28"/>
      <c r="P54" s="28"/>
      <c r="Q54" s="28"/>
      <c r="R54" s="28"/>
      <c r="S54" s="28"/>
      <c r="T54" s="5"/>
      <c r="U54" s="5"/>
      <c r="V54" s="5"/>
      <c r="W54" s="5"/>
      <c r="X54" s="5"/>
    </row>
    <row r="55" spans="1:24" x14ac:dyDescent="0.3">
      <c r="N55" s="5"/>
      <c r="O55" s="5"/>
      <c r="P55" s="5"/>
      <c r="Q55" s="5"/>
      <c r="R55" s="5"/>
      <c r="S55" s="5"/>
      <c r="T55" s="5"/>
      <c r="U55" s="5"/>
      <c r="V55" s="5"/>
      <c r="W55" s="5"/>
      <c r="X55" s="5"/>
    </row>
  </sheetData>
  <sheetProtection algorithmName="SHA-512" hashValue="U2Q0uIOT2I1op26srPfJCAI2bmSS/i8T/JUHfqKJ+lvuBDdJduPgPRD5yfLMY0tquOZfCvKnbuRKbUldfoF6qw==" saltValue="MLyGQDf8vdmHl68wHyLVig==" spinCount="100000" sheet="1" objects="1" scenarios="1" selectLockedCells="1"/>
  <phoneticPr fontId="5"/>
  <conditionalFormatting sqref="D6:G6">
    <cfRule type="cellIs" dxfId="13" priority="20" operator="equal">
      <formula>"入力不要"</formula>
    </cfRule>
    <cfRule type="cellIs" dxfId="12" priority="21" operator="equal">
      <formula>"該当必須"</formula>
    </cfRule>
    <cfRule type="cellIs" dxfId="11" priority="22" operator="equal">
      <formula>"必須"</formula>
    </cfRule>
  </conditionalFormatting>
  <conditionalFormatting sqref="D10:G10">
    <cfRule type="cellIs" dxfId="10" priority="5" operator="equal">
      <formula>"入力不要"</formula>
    </cfRule>
    <cfRule type="cellIs" dxfId="9" priority="6" operator="equal">
      <formula>"該当必須"</formula>
    </cfRule>
    <cfRule type="cellIs" dxfId="8" priority="7" operator="equal">
      <formula>"必須"</formula>
    </cfRule>
  </conditionalFormatting>
  <conditionalFormatting sqref="G49">
    <cfRule type="expression" dxfId="7" priority="2">
      <formula>IF($G$49="✕",TRUE,FALSE)</formula>
    </cfRule>
  </conditionalFormatting>
  <conditionalFormatting sqref="H48:I48">
    <cfRule type="expression" dxfId="6" priority="1">
      <formula>IF($I$48="✕",TRUE,FALSE)</formula>
    </cfRule>
  </conditionalFormatting>
  <conditionalFormatting sqref="I6:M6">
    <cfRule type="cellIs" dxfId="5" priority="8" operator="equal">
      <formula>"入力不要"</formula>
    </cfRule>
    <cfRule type="cellIs" dxfId="4" priority="9" operator="equal">
      <formula>"該当必須"</formula>
    </cfRule>
    <cfRule type="cellIs" dxfId="3" priority="10" operator="equal">
      <formula>"必須"</formula>
    </cfRule>
  </conditionalFormatting>
  <conditionalFormatting sqref="I10:M10">
    <cfRule type="cellIs" dxfId="2" priority="14" operator="equal">
      <formula>"入力不要"</formula>
    </cfRule>
    <cfRule type="cellIs" dxfId="1" priority="15" operator="equal">
      <formula>"該当必須"</formula>
    </cfRule>
    <cfRule type="cellIs" dxfId="0" priority="16" operator="equal">
      <formula>"必須"</formula>
    </cfRule>
  </conditionalFormatting>
  <dataValidations count="1">
    <dataValidation type="list" allowBlank="1" showInputMessage="1" showErrorMessage="1" sqref="J10:L10" xr:uid="{553047D7-ED98-431C-9BDA-B129C64B2481}">
      <formula1>#REF!</formula1>
    </dataValidation>
  </dataValidations>
  <pageMargins left="0.7" right="0.7" top="0.75" bottom="0.75" header="0.3" footer="0.3"/>
  <pageSetup paperSize="9" scale="4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24B2-7E59-46AF-BAFA-46C74BA1BAA9}">
  <dimension ref="B2:C18"/>
  <sheetViews>
    <sheetView workbookViewId="0"/>
  </sheetViews>
  <sheetFormatPr defaultColWidth="9.109375" defaultRowHeight="16.8" x14ac:dyDescent="0.3"/>
  <cols>
    <col min="1" max="1" width="4.6640625" style="2" customWidth="1"/>
    <col min="2" max="2" width="9.33203125" style="2" customWidth="1"/>
    <col min="3" max="3" width="48.44140625" style="2" customWidth="1"/>
    <col min="4" max="16384" width="9.109375" style="2"/>
  </cols>
  <sheetData>
    <row r="2" spans="2:3" x14ac:dyDescent="0.3">
      <c r="B2" s="3" t="s">
        <v>37</v>
      </c>
      <c r="C2" s="3" t="s">
        <v>38</v>
      </c>
    </row>
    <row r="3" spans="2:3" x14ac:dyDescent="0.3">
      <c r="B3" s="4" t="s">
        <v>15</v>
      </c>
      <c r="C3" s="4" t="s">
        <v>39</v>
      </c>
    </row>
    <row r="4" spans="2:3" x14ac:dyDescent="0.3">
      <c r="B4" s="4" t="s">
        <v>40</v>
      </c>
      <c r="C4" s="4" t="s">
        <v>12</v>
      </c>
    </row>
    <row r="5" spans="2:3" x14ac:dyDescent="0.3">
      <c r="B5" s="4" t="s">
        <v>41</v>
      </c>
      <c r="C5" s="4" t="s">
        <v>14</v>
      </c>
    </row>
    <row r="6" spans="2:3" x14ac:dyDescent="0.3">
      <c r="B6" s="4" t="s">
        <v>16</v>
      </c>
      <c r="C6" s="4" t="s">
        <v>42</v>
      </c>
    </row>
    <row r="7" spans="2:3" x14ac:dyDescent="0.3">
      <c r="B7" s="4" t="s">
        <v>18</v>
      </c>
      <c r="C7" s="4" t="s">
        <v>43</v>
      </c>
    </row>
    <row r="8" spans="2:3" x14ac:dyDescent="0.3">
      <c r="B8" s="4" t="s">
        <v>20</v>
      </c>
      <c r="C8" s="4" t="s">
        <v>44</v>
      </c>
    </row>
    <row r="9" spans="2:3" x14ac:dyDescent="0.3">
      <c r="B9" s="4" t="s">
        <v>22</v>
      </c>
      <c r="C9" s="4" t="s">
        <v>45</v>
      </c>
    </row>
    <row r="10" spans="2:3" x14ac:dyDescent="0.3">
      <c r="B10" s="4" t="s">
        <v>24</v>
      </c>
      <c r="C10" s="4" t="s">
        <v>46</v>
      </c>
    </row>
    <row r="11" spans="2:3" x14ac:dyDescent="0.3">
      <c r="B11" s="324" t="s">
        <v>47</v>
      </c>
      <c r="C11" s="324" t="s">
        <v>298</v>
      </c>
    </row>
    <row r="12" spans="2:3" x14ac:dyDescent="0.3">
      <c r="B12" s="324" t="s">
        <v>48</v>
      </c>
      <c r="C12" s="324" t="s">
        <v>298</v>
      </c>
    </row>
    <row r="13" spans="2:3" x14ac:dyDescent="0.3">
      <c r="B13" s="4" t="s">
        <v>26</v>
      </c>
      <c r="C13" s="4" t="s">
        <v>27</v>
      </c>
    </row>
    <row r="14" spans="2:3" x14ac:dyDescent="0.3">
      <c r="B14" s="4" t="s">
        <v>28</v>
      </c>
      <c r="C14" s="4" t="s">
        <v>29</v>
      </c>
    </row>
    <row r="15" spans="2:3" x14ac:dyDescent="0.3">
      <c r="B15" s="4" t="s">
        <v>30</v>
      </c>
      <c r="C15" s="4" t="s">
        <v>31</v>
      </c>
    </row>
    <row r="16" spans="2:3" x14ac:dyDescent="0.3">
      <c r="B16" s="4" t="s">
        <v>32</v>
      </c>
      <c r="C16" s="4" t="s">
        <v>33</v>
      </c>
    </row>
    <row r="17" spans="2:3" x14ac:dyDescent="0.3">
      <c r="B17" s="4" t="s">
        <v>34</v>
      </c>
      <c r="C17" s="4" t="s">
        <v>35</v>
      </c>
    </row>
    <row r="18" spans="2:3" x14ac:dyDescent="0.3">
      <c r="B18" s="4" t="s">
        <v>36</v>
      </c>
      <c r="C18" s="4" t="s">
        <v>185</v>
      </c>
    </row>
  </sheetData>
  <phoneticPr fontId="5"/>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B660-18E7-4E43-A6AA-7DE1224BB120}">
  <sheetPr>
    <tabColor theme="5" tint="0.59999389629810485"/>
  </sheetPr>
  <dimension ref="A1:AE51"/>
  <sheetViews>
    <sheetView workbookViewId="0">
      <selection activeCell="C29" sqref="C29"/>
    </sheetView>
  </sheetViews>
  <sheetFormatPr defaultRowHeight="16.8" x14ac:dyDescent="0.3"/>
  <cols>
    <col min="1" max="1" width="9.109375" style="202"/>
    <col min="2" max="2" width="15.6640625" style="201" customWidth="1"/>
    <col min="3" max="4" width="30.6640625" style="202" customWidth="1"/>
    <col min="5" max="5" width="60.6640625" style="202" customWidth="1"/>
    <col min="6" max="8" width="30.6640625" style="202" customWidth="1"/>
    <col min="9" max="9" width="17.44140625" style="202" customWidth="1"/>
    <col min="10" max="10" width="15.6640625" style="202" customWidth="1"/>
    <col min="11" max="11" width="60.6640625" style="202" customWidth="1"/>
    <col min="12" max="12" width="15.6640625" style="202" customWidth="1"/>
    <col min="13" max="13" width="30.6640625" style="202" customWidth="1"/>
    <col min="14" max="15" width="60.6640625" style="202" customWidth="1"/>
    <col min="16" max="17" width="30.6640625" style="202" customWidth="1"/>
    <col min="18" max="18" width="48.33203125" style="202" bestFit="1" customWidth="1"/>
    <col min="19" max="19" width="15.6640625" style="202" customWidth="1"/>
    <col min="20" max="21" width="30.6640625" style="202" customWidth="1"/>
    <col min="22" max="22" width="60.6640625" style="202" customWidth="1"/>
    <col min="23" max="16370" width="9.109375" style="202"/>
    <col min="16371" max="16384" width="9.109375" style="202" bestFit="1"/>
  </cols>
  <sheetData>
    <row r="1" spans="2:25" x14ac:dyDescent="0.3">
      <c r="Y1" s="202" t="s">
        <v>64</v>
      </c>
    </row>
    <row r="2" spans="2:25" ht="20.399999999999999" x14ac:dyDescent="0.3">
      <c r="B2" s="203" t="s">
        <v>2</v>
      </c>
      <c r="C2" s="204" t="s">
        <v>159</v>
      </c>
      <c r="E2" s="205"/>
      <c r="Y2" s="202" t="s">
        <v>64</v>
      </c>
    </row>
    <row r="3" spans="2:25" x14ac:dyDescent="0.3">
      <c r="C3" s="206"/>
      <c r="D3" s="207"/>
      <c r="Y3" s="202" t="s">
        <v>64</v>
      </c>
    </row>
    <row r="4" spans="2:25" ht="20.399999999999999" x14ac:dyDescent="0.3">
      <c r="B4" s="208" t="s">
        <v>58</v>
      </c>
      <c r="C4" s="209"/>
      <c r="D4" s="210"/>
      <c r="E4" s="209"/>
      <c r="F4" s="209"/>
      <c r="G4" s="209"/>
      <c r="H4" s="209"/>
      <c r="I4" s="209"/>
      <c r="J4" s="211"/>
      <c r="Y4" s="202" t="s">
        <v>64</v>
      </c>
    </row>
    <row r="5" spans="2:25" ht="20.399999999999999" x14ac:dyDescent="0.3">
      <c r="B5" s="212" t="s">
        <v>220</v>
      </c>
      <c r="C5" s="213"/>
      <c r="D5" s="214"/>
      <c r="E5" s="215"/>
      <c r="F5" s="213"/>
      <c r="G5" s="213"/>
      <c r="H5" s="213"/>
      <c r="I5" s="213"/>
      <c r="J5" s="216"/>
      <c r="Y5" s="202" t="s">
        <v>64</v>
      </c>
    </row>
    <row r="6" spans="2:25" ht="20.399999999999999" x14ac:dyDescent="0.3">
      <c r="B6" s="217" t="s">
        <v>241</v>
      </c>
      <c r="C6" s="213"/>
      <c r="D6" s="94"/>
      <c r="E6" s="94"/>
      <c r="F6" s="94"/>
      <c r="G6" s="94"/>
      <c r="H6" s="94"/>
      <c r="I6" s="94"/>
      <c r="J6" s="218"/>
      <c r="K6" s="219"/>
      <c r="L6" s="219"/>
      <c r="M6" s="94"/>
      <c r="N6" s="94"/>
      <c r="O6" s="94"/>
      <c r="P6" s="94"/>
      <c r="Q6" s="94"/>
      <c r="R6" s="94"/>
      <c r="Y6" s="202" t="s">
        <v>64</v>
      </c>
    </row>
    <row r="7" spans="2:25" ht="20.399999999999999" x14ac:dyDescent="0.3">
      <c r="B7" s="217" t="s">
        <v>248</v>
      </c>
      <c r="C7" s="213"/>
      <c r="D7" s="94"/>
      <c r="E7" s="94"/>
      <c r="F7" s="94"/>
      <c r="G7" s="94"/>
      <c r="H7" s="94"/>
      <c r="I7" s="94"/>
      <c r="J7" s="218"/>
      <c r="K7" s="219"/>
      <c r="L7" s="219"/>
      <c r="M7" s="94"/>
      <c r="N7" s="94"/>
      <c r="O7" s="94"/>
      <c r="P7" s="94"/>
      <c r="Q7" s="94"/>
      <c r="R7" s="94"/>
      <c r="Y7" s="202" t="s">
        <v>64</v>
      </c>
    </row>
    <row r="8" spans="2:25" ht="20.399999999999999" x14ac:dyDescent="0.3">
      <c r="B8" s="217" t="s">
        <v>242</v>
      </c>
      <c r="C8" s="213"/>
      <c r="D8" s="94"/>
      <c r="E8" s="94"/>
      <c r="F8" s="94"/>
      <c r="G8" s="94"/>
      <c r="H8" s="94"/>
      <c r="I8" s="94"/>
      <c r="J8" s="218"/>
      <c r="K8" s="219"/>
      <c r="L8" s="219"/>
      <c r="M8" s="94"/>
      <c r="N8" s="94"/>
      <c r="O8" s="94"/>
      <c r="P8" s="94"/>
      <c r="Q8" s="94"/>
      <c r="R8" s="94"/>
      <c r="Y8" s="202" t="s">
        <v>64</v>
      </c>
    </row>
    <row r="9" spans="2:25" ht="20.399999999999999" x14ac:dyDescent="0.3">
      <c r="B9" s="217" t="s">
        <v>249</v>
      </c>
      <c r="C9" s="213"/>
      <c r="D9" s="94"/>
      <c r="E9" s="94"/>
      <c r="F9" s="94"/>
      <c r="G9" s="94"/>
      <c r="H9" s="94"/>
      <c r="I9" s="94"/>
      <c r="J9" s="218"/>
      <c r="K9" s="219"/>
      <c r="L9" s="219"/>
      <c r="M9" s="94"/>
      <c r="N9" s="94"/>
      <c r="O9" s="94"/>
      <c r="P9" s="94"/>
      <c r="Q9" s="94"/>
      <c r="R9" s="94"/>
      <c r="Y9" s="202" t="s">
        <v>64</v>
      </c>
    </row>
    <row r="10" spans="2:25" ht="20.399999999999999" x14ac:dyDescent="0.3">
      <c r="B10" s="217" t="s">
        <v>243</v>
      </c>
      <c r="C10" s="220"/>
      <c r="D10" s="94"/>
      <c r="E10" s="94"/>
      <c r="F10" s="94"/>
      <c r="G10" s="94"/>
      <c r="H10" s="94"/>
      <c r="I10" s="94"/>
      <c r="J10" s="218"/>
      <c r="K10" s="219"/>
      <c r="L10" s="219"/>
      <c r="M10" s="94"/>
      <c r="N10" s="94"/>
      <c r="O10" s="94"/>
      <c r="P10" s="94"/>
      <c r="Q10" s="94"/>
      <c r="R10" s="94"/>
      <c r="Y10" s="202" t="s">
        <v>64</v>
      </c>
    </row>
    <row r="11" spans="2:25" ht="20.399999999999999" x14ac:dyDescent="0.3">
      <c r="B11" s="217" t="s">
        <v>244</v>
      </c>
      <c r="C11" s="213"/>
      <c r="D11" s="94"/>
      <c r="E11" s="94"/>
      <c r="F11" s="94"/>
      <c r="G11" s="94"/>
      <c r="H11" s="94"/>
      <c r="I11" s="94"/>
      <c r="J11" s="218"/>
      <c r="K11" s="219"/>
      <c r="L11" s="219"/>
      <c r="M11" s="94"/>
      <c r="N11" s="94"/>
      <c r="O11" s="94"/>
      <c r="P11" s="94"/>
      <c r="Q11" s="94"/>
      <c r="R11" s="94"/>
      <c r="Y11" s="202" t="s">
        <v>64</v>
      </c>
    </row>
    <row r="12" spans="2:25" ht="20.399999999999999" x14ac:dyDescent="0.3">
      <c r="B12" s="217" t="s">
        <v>245</v>
      </c>
      <c r="C12" s="213"/>
      <c r="D12" s="94"/>
      <c r="E12" s="94"/>
      <c r="F12" s="94"/>
      <c r="G12" s="94"/>
      <c r="H12" s="94"/>
      <c r="I12" s="94"/>
      <c r="J12" s="218"/>
      <c r="K12" s="219"/>
      <c r="L12" s="219"/>
      <c r="M12" s="94"/>
      <c r="N12" s="94"/>
      <c r="O12" s="94"/>
      <c r="P12" s="94"/>
      <c r="Q12" s="94"/>
      <c r="R12" s="94"/>
      <c r="Y12" s="202" t="s">
        <v>64</v>
      </c>
    </row>
    <row r="13" spans="2:25" ht="20.399999999999999" x14ac:dyDescent="0.3">
      <c r="B13" s="217" t="s">
        <v>246</v>
      </c>
      <c r="C13" s="213"/>
      <c r="D13" s="94"/>
      <c r="E13" s="94"/>
      <c r="F13" s="94"/>
      <c r="G13" s="94"/>
      <c r="H13" s="94"/>
      <c r="I13" s="94"/>
      <c r="J13" s="218"/>
      <c r="K13" s="219"/>
      <c r="L13" s="219"/>
      <c r="M13" s="94"/>
      <c r="N13" s="94"/>
      <c r="O13" s="94"/>
      <c r="P13" s="94"/>
      <c r="Q13" s="94"/>
      <c r="R13" s="94"/>
      <c r="Y13" s="202" t="s">
        <v>64</v>
      </c>
    </row>
    <row r="14" spans="2:25" ht="20.399999999999999" x14ac:dyDescent="0.3">
      <c r="B14" s="217" t="s">
        <v>247</v>
      </c>
      <c r="C14" s="213"/>
      <c r="D14" s="94"/>
      <c r="E14" s="94"/>
      <c r="F14" s="94"/>
      <c r="G14" s="94"/>
      <c r="H14" s="94"/>
      <c r="I14" s="94"/>
      <c r="J14" s="218"/>
      <c r="K14" s="219"/>
      <c r="L14" s="219"/>
      <c r="M14" s="94"/>
      <c r="N14" s="94"/>
      <c r="O14" s="94"/>
      <c r="P14" s="94"/>
      <c r="Q14" s="94"/>
      <c r="R14" s="94"/>
      <c r="Y14" s="202" t="s">
        <v>64</v>
      </c>
    </row>
    <row r="15" spans="2:25" ht="20.399999999999999" x14ac:dyDescent="0.3">
      <c r="B15" s="217" t="s">
        <v>250</v>
      </c>
      <c r="C15" s="213"/>
      <c r="D15" s="94"/>
      <c r="E15" s="94"/>
      <c r="F15" s="94"/>
      <c r="G15" s="94"/>
      <c r="H15" s="94"/>
      <c r="I15" s="94"/>
      <c r="J15" s="218"/>
      <c r="K15" s="219"/>
      <c r="L15" s="219"/>
      <c r="M15" s="94"/>
      <c r="N15" s="94"/>
      <c r="O15" s="94"/>
      <c r="P15" s="94"/>
      <c r="Q15" s="94"/>
      <c r="R15" s="94"/>
      <c r="Y15" s="202" t="s">
        <v>64</v>
      </c>
    </row>
    <row r="16" spans="2:25" ht="20.399999999999999" x14ac:dyDescent="0.3">
      <c r="B16" s="217" t="s">
        <v>221</v>
      </c>
      <c r="C16" s="213"/>
      <c r="D16" s="94"/>
      <c r="E16" s="94"/>
      <c r="F16" s="94"/>
      <c r="G16" s="94"/>
      <c r="H16" s="94"/>
      <c r="I16" s="94"/>
      <c r="J16" s="218"/>
      <c r="K16" s="219"/>
      <c r="L16" s="219"/>
      <c r="M16" s="94"/>
      <c r="N16" s="94"/>
      <c r="O16" s="94"/>
      <c r="P16" s="94"/>
      <c r="Q16" s="94"/>
      <c r="R16" s="94"/>
      <c r="Y16" s="202" t="s">
        <v>64</v>
      </c>
    </row>
    <row r="17" spans="1:31" ht="20.399999999999999" x14ac:dyDescent="0.3">
      <c r="B17" s="217" t="s">
        <v>222</v>
      </c>
      <c r="C17" s="213"/>
      <c r="D17" s="94"/>
      <c r="E17" s="94"/>
      <c r="F17" s="94"/>
      <c r="G17" s="94"/>
      <c r="H17" s="94"/>
      <c r="I17" s="94"/>
      <c r="J17" s="218"/>
      <c r="K17" s="219"/>
      <c r="L17" s="219"/>
      <c r="M17" s="94"/>
      <c r="N17" s="94"/>
      <c r="O17" s="94"/>
      <c r="P17" s="94"/>
      <c r="Q17" s="94"/>
      <c r="R17" s="94"/>
      <c r="Y17" s="202" t="s">
        <v>64</v>
      </c>
    </row>
    <row r="18" spans="1:31" ht="20.399999999999999" x14ac:dyDescent="0.3">
      <c r="B18" s="217" t="s">
        <v>223</v>
      </c>
      <c r="C18" s="213"/>
      <c r="D18" s="94"/>
      <c r="E18" s="94"/>
      <c r="F18" s="94"/>
      <c r="G18" s="94"/>
      <c r="H18" s="94"/>
      <c r="I18" s="94"/>
      <c r="J18" s="218"/>
      <c r="K18" s="219"/>
      <c r="L18" s="219"/>
      <c r="M18" s="94"/>
      <c r="N18" s="94"/>
      <c r="O18" s="94"/>
      <c r="P18" s="94"/>
      <c r="Q18" s="94"/>
      <c r="R18" s="94"/>
      <c r="Y18" s="202" t="s">
        <v>64</v>
      </c>
    </row>
    <row r="19" spans="1:31" ht="20.399999999999999" x14ac:dyDescent="0.3">
      <c r="B19" s="217" t="s">
        <v>224</v>
      </c>
      <c r="C19" s="213"/>
      <c r="D19" s="214"/>
      <c r="E19" s="215"/>
      <c r="F19" s="213"/>
      <c r="G19" s="213"/>
      <c r="H19" s="213"/>
      <c r="I19" s="213"/>
      <c r="J19" s="216"/>
      <c r="Y19" s="202" t="s">
        <v>64</v>
      </c>
    </row>
    <row r="20" spans="1:31" ht="20.399999999999999" x14ac:dyDescent="0.3">
      <c r="B20" s="221" t="s">
        <v>251</v>
      </c>
      <c r="C20" s="222"/>
      <c r="D20" s="223"/>
      <c r="E20" s="224"/>
      <c r="F20" s="222"/>
      <c r="G20" s="222"/>
      <c r="H20" s="222"/>
      <c r="I20" s="222"/>
      <c r="J20" s="225"/>
      <c r="Y20" s="202" t="s">
        <v>64</v>
      </c>
      <c r="AA20" s="329"/>
      <c r="AB20" s="329"/>
      <c r="AC20" s="329"/>
      <c r="AD20" s="330"/>
      <c r="AE20" s="327"/>
    </row>
    <row r="21" spans="1:31" ht="16.5" customHeight="1" x14ac:dyDescent="0.3">
      <c r="B21" s="202"/>
      <c r="C21" s="205"/>
      <c r="D21" s="226"/>
      <c r="E21" s="205"/>
      <c r="T21" s="227" t="s">
        <v>219</v>
      </c>
      <c r="Y21" s="202" t="s">
        <v>64</v>
      </c>
      <c r="AA21" s="329"/>
      <c r="AB21" s="329"/>
      <c r="AC21" s="329"/>
      <c r="AD21" s="330"/>
      <c r="AE21" s="328"/>
    </row>
    <row r="22" spans="1:31" ht="16.5" customHeight="1" x14ac:dyDescent="0.3">
      <c r="B22" s="202"/>
      <c r="C22" s="205"/>
      <c r="D22" s="226"/>
      <c r="E22" s="205"/>
      <c r="T22" s="228" t="s">
        <v>217</v>
      </c>
      <c r="Y22" s="202" t="s">
        <v>64</v>
      </c>
      <c r="AA22" s="329"/>
      <c r="AB22" s="329"/>
      <c r="AC22" s="329"/>
      <c r="AD22" s="330"/>
      <c r="AE22" s="328"/>
    </row>
    <row r="23" spans="1:31" ht="16.5" customHeight="1" x14ac:dyDescent="0.3">
      <c r="B23" s="202"/>
      <c r="T23" s="228" t="s">
        <v>218</v>
      </c>
      <c r="Y23" s="202" t="s">
        <v>64</v>
      </c>
      <c r="AA23" s="329"/>
      <c r="AB23" s="329"/>
      <c r="AC23" s="329"/>
      <c r="AD23" s="330"/>
      <c r="AE23" s="328"/>
    </row>
    <row r="24" spans="1:31" ht="16.5" customHeight="1" x14ac:dyDescent="0.3">
      <c r="B24" s="202"/>
      <c r="I24" s="229"/>
      <c r="J24" s="229"/>
      <c r="K24" s="230" t="s">
        <v>207</v>
      </c>
      <c r="L24" s="231"/>
      <c r="M24" s="231"/>
      <c r="N24" s="230" t="s">
        <v>273</v>
      </c>
      <c r="O24" s="226"/>
      <c r="P24" s="215"/>
      <c r="Q24" s="232"/>
      <c r="R24" s="232"/>
      <c r="S24" s="215"/>
      <c r="T24" s="228" t="s">
        <v>276</v>
      </c>
      <c r="Y24" s="202" t="s">
        <v>64</v>
      </c>
    </row>
    <row r="25" spans="1:31" ht="16.5" customHeight="1" x14ac:dyDescent="0.3">
      <c r="B25" s="202"/>
      <c r="I25" s="230" t="s">
        <v>13</v>
      </c>
      <c r="J25" s="230" t="s">
        <v>13</v>
      </c>
      <c r="K25" s="230" t="s">
        <v>209</v>
      </c>
      <c r="L25" s="230" t="s">
        <v>13</v>
      </c>
      <c r="M25" s="230" t="s">
        <v>13</v>
      </c>
      <c r="N25" s="230" t="s">
        <v>272</v>
      </c>
      <c r="O25" s="233"/>
      <c r="R25" s="232"/>
      <c r="S25" s="227" t="s">
        <v>161</v>
      </c>
      <c r="T25" s="228" t="s">
        <v>277</v>
      </c>
      <c r="Y25" s="202" t="s">
        <v>64</v>
      </c>
    </row>
    <row r="26" spans="1:31" x14ac:dyDescent="0.3">
      <c r="D26" s="226"/>
      <c r="I26" s="230" t="s">
        <v>160</v>
      </c>
      <c r="J26" s="230" t="s">
        <v>160</v>
      </c>
      <c r="K26" s="230" t="s">
        <v>208</v>
      </c>
      <c r="L26" s="230" t="s">
        <v>160</v>
      </c>
      <c r="M26" s="230" t="s">
        <v>160</v>
      </c>
      <c r="N26" s="230" t="s">
        <v>282</v>
      </c>
      <c r="S26" s="228" t="s">
        <v>162</v>
      </c>
      <c r="T26" s="228" t="s">
        <v>278</v>
      </c>
      <c r="Y26" s="202" t="s">
        <v>64</v>
      </c>
    </row>
    <row r="27" spans="1:31" x14ac:dyDescent="0.3">
      <c r="C27" s="234" t="s">
        <v>158</v>
      </c>
      <c r="D27" s="234"/>
      <c r="E27" s="234"/>
      <c r="F27" s="234"/>
      <c r="G27" s="234" t="s">
        <v>165</v>
      </c>
      <c r="H27" s="234" t="s">
        <v>165</v>
      </c>
      <c r="I27" s="234" t="s">
        <v>158</v>
      </c>
      <c r="J27" s="235" t="s">
        <v>158</v>
      </c>
      <c r="K27" s="235" t="s">
        <v>158</v>
      </c>
      <c r="L27" s="234" t="s">
        <v>158</v>
      </c>
      <c r="M27" s="234" t="s">
        <v>253</v>
      </c>
      <c r="N27" s="234" t="s">
        <v>253</v>
      </c>
      <c r="O27" s="234" t="s">
        <v>271</v>
      </c>
      <c r="R27" s="234" t="s">
        <v>280</v>
      </c>
      <c r="S27" s="235" t="s">
        <v>158</v>
      </c>
      <c r="T27" s="235" t="s">
        <v>158</v>
      </c>
      <c r="U27" s="234" t="s">
        <v>279</v>
      </c>
      <c r="Y27" s="202" t="s">
        <v>64</v>
      </c>
    </row>
    <row r="28" spans="1:31" s="240" customFormat="1" ht="50.1" customHeight="1" thickBot="1" x14ac:dyDescent="0.35">
      <c r="A28" s="202"/>
      <c r="B28" s="236" t="s">
        <v>211</v>
      </c>
      <c r="C28" s="237" t="s">
        <v>212</v>
      </c>
      <c r="D28" s="237" t="s">
        <v>213</v>
      </c>
      <c r="E28" s="237" t="s">
        <v>214</v>
      </c>
      <c r="F28" s="238" t="s">
        <v>252</v>
      </c>
      <c r="G28" s="238" t="s">
        <v>307</v>
      </c>
      <c r="H28" s="238" t="s">
        <v>308</v>
      </c>
      <c r="I28" s="237" t="s">
        <v>215</v>
      </c>
      <c r="J28" s="237" t="s">
        <v>216</v>
      </c>
      <c r="K28" s="197" t="s">
        <v>269</v>
      </c>
      <c r="L28" s="237" t="s">
        <v>10</v>
      </c>
      <c r="M28" s="238" t="s">
        <v>177</v>
      </c>
      <c r="N28" s="198" t="s">
        <v>270</v>
      </c>
      <c r="O28" s="198" t="s">
        <v>283</v>
      </c>
      <c r="P28" s="237" t="s">
        <v>49</v>
      </c>
      <c r="Q28" s="237" t="s">
        <v>313</v>
      </c>
      <c r="R28" s="238" t="s">
        <v>275</v>
      </c>
      <c r="S28" s="238" t="s">
        <v>289</v>
      </c>
      <c r="T28" s="237" t="s">
        <v>11</v>
      </c>
      <c r="U28" s="238" t="s">
        <v>274</v>
      </c>
      <c r="V28" s="239" t="s">
        <v>62</v>
      </c>
      <c r="Y28" s="202" t="s">
        <v>64</v>
      </c>
      <c r="AA28" s="202"/>
    </row>
    <row r="29" spans="1:31" ht="50.25" customHeight="1" thickTop="1" x14ac:dyDescent="0.3">
      <c r="B29" s="200" t="str">
        <f>IF(C29="","",_xlfn.XLOOKUP(C29,経費NO.!$C$2:$C$18,経費NO.!$B$2:$B$18)&amp;"_"&amp;COUNTIF($C$29:C29,C29))</f>
        <v/>
      </c>
      <c r="C29" s="243"/>
      <c r="D29" s="68"/>
      <c r="E29" s="68"/>
      <c r="F29" s="68"/>
      <c r="G29" s="244"/>
      <c r="H29" s="244"/>
      <c r="I29" s="68"/>
      <c r="J29" s="68"/>
      <c r="K29" s="245"/>
      <c r="L29" s="68"/>
      <c r="M29" s="68"/>
      <c r="N29" s="245"/>
      <c r="O29" s="245"/>
      <c r="P29" s="245"/>
      <c r="Q29" s="246"/>
      <c r="R29" s="245"/>
      <c r="S29" s="245"/>
      <c r="T29" s="245"/>
      <c r="U29" s="245"/>
      <c r="V29" s="247"/>
      <c r="Y29" s="202" t="s">
        <v>64</v>
      </c>
    </row>
    <row r="30" spans="1:31" ht="50.25" customHeight="1" x14ac:dyDescent="0.3">
      <c r="B30" s="200" t="str">
        <f>IF(C30="","",_xlfn.XLOOKUP(C30,経費NO.!$C$2:$C$18,経費NO.!$B$2:$B$18)&amp;"_"&amp;COUNTIF($C$29:C30,C30))</f>
        <v/>
      </c>
      <c r="C30" s="243"/>
      <c r="D30" s="68"/>
      <c r="E30" s="68"/>
      <c r="F30" s="68"/>
      <c r="G30" s="244"/>
      <c r="H30" s="244"/>
      <c r="I30" s="68"/>
      <c r="J30" s="68"/>
      <c r="K30" s="245"/>
      <c r="L30" s="68"/>
      <c r="M30" s="68"/>
      <c r="N30" s="245"/>
      <c r="O30" s="245"/>
      <c r="P30" s="67"/>
      <c r="Q30" s="248"/>
      <c r="R30" s="67"/>
      <c r="S30" s="67"/>
      <c r="T30" s="67"/>
      <c r="U30" s="67"/>
      <c r="V30" s="249"/>
      <c r="Y30" s="202" t="s">
        <v>64</v>
      </c>
    </row>
    <row r="31" spans="1:31" ht="50.25" customHeight="1" x14ac:dyDescent="0.3">
      <c r="B31" s="200" t="str">
        <f>IF(C31="","",_xlfn.XLOOKUP(C31,経費NO.!$C$2:$C$18,経費NO.!$B$2:$B$18)&amp;"_"&amp;COUNTIF($C$29:C31,C31))</f>
        <v/>
      </c>
      <c r="C31" s="243"/>
      <c r="D31" s="68"/>
      <c r="E31" s="68"/>
      <c r="F31" s="68"/>
      <c r="G31" s="244"/>
      <c r="H31" s="244"/>
      <c r="I31" s="68"/>
      <c r="J31" s="68"/>
      <c r="K31" s="245"/>
      <c r="L31" s="68"/>
      <c r="M31" s="68"/>
      <c r="N31" s="245"/>
      <c r="O31" s="245"/>
      <c r="P31" s="67"/>
      <c r="Q31" s="248"/>
      <c r="R31" s="67"/>
      <c r="S31" s="67"/>
      <c r="T31" s="67"/>
      <c r="U31" s="67"/>
      <c r="V31" s="249"/>
      <c r="Y31" s="202" t="s">
        <v>64</v>
      </c>
    </row>
    <row r="32" spans="1:31" ht="50.25" customHeight="1" x14ac:dyDescent="0.3">
      <c r="B32" s="200" t="str">
        <f>IF(C32="","",_xlfn.XLOOKUP(C32,経費NO.!$C$2:$C$18,経費NO.!$B$2:$B$18)&amp;"_"&amp;COUNTIF($C$29:C32,C32))</f>
        <v/>
      </c>
      <c r="C32" s="243"/>
      <c r="D32" s="68"/>
      <c r="E32" s="68"/>
      <c r="F32" s="68"/>
      <c r="G32" s="244"/>
      <c r="H32" s="244"/>
      <c r="I32" s="68"/>
      <c r="J32" s="68"/>
      <c r="K32" s="67"/>
      <c r="L32" s="68"/>
      <c r="M32" s="68"/>
      <c r="N32" s="67"/>
      <c r="O32" s="67"/>
      <c r="P32" s="68"/>
      <c r="Q32" s="250"/>
      <c r="R32" s="68"/>
      <c r="S32" s="68"/>
      <c r="T32" s="68"/>
      <c r="U32" s="68"/>
      <c r="V32" s="251"/>
      <c r="Y32" s="202" t="s">
        <v>64</v>
      </c>
    </row>
    <row r="33" spans="2:25" ht="50.25" customHeight="1" x14ac:dyDescent="0.3">
      <c r="B33" s="200" t="str">
        <f>IF(C33="","",_xlfn.XLOOKUP(C33,経費NO.!$C$2:$C$18,経費NO.!$B$2:$B$18)&amp;"_"&amp;COUNTIF($C$29:C33,C33))</f>
        <v/>
      </c>
      <c r="C33" s="243"/>
      <c r="D33" s="68"/>
      <c r="E33" s="68"/>
      <c r="F33" s="68"/>
      <c r="G33" s="244"/>
      <c r="H33" s="244"/>
      <c r="I33" s="68"/>
      <c r="J33" s="68"/>
      <c r="K33" s="67"/>
      <c r="L33" s="68"/>
      <c r="M33" s="68"/>
      <c r="N33" s="67"/>
      <c r="O33" s="67"/>
      <c r="P33" s="67"/>
      <c r="Q33" s="248"/>
      <c r="R33" s="68"/>
      <c r="S33" s="68"/>
      <c r="T33" s="68"/>
      <c r="U33" s="68"/>
      <c r="V33" s="251"/>
      <c r="Y33" s="202" t="s">
        <v>64</v>
      </c>
    </row>
    <row r="34" spans="2:25" ht="50.25" customHeight="1" x14ac:dyDescent="0.3">
      <c r="B34" s="200" t="str">
        <f>IF(C34="","",_xlfn.XLOOKUP(C34,経費NO.!$C$2:$C$18,経費NO.!$B$2:$B$18)&amp;"_"&amp;COUNTIF($C$29:C34,C34))</f>
        <v/>
      </c>
      <c r="C34" s="243"/>
      <c r="D34" s="68"/>
      <c r="E34" s="68"/>
      <c r="F34" s="68"/>
      <c r="G34" s="244"/>
      <c r="H34" s="244"/>
      <c r="I34" s="68"/>
      <c r="J34" s="68"/>
      <c r="K34" s="67"/>
      <c r="L34" s="68"/>
      <c r="M34" s="68"/>
      <c r="N34" s="67"/>
      <c r="O34" s="67"/>
      <c r="P34" s="67"/>
      <c r="Q34" s="248"/>
      <c r="R34" s="68"/>
      <c r="S34" s="68"/>
      <c r="T34" s="68"/>
      <c r="U34" s="68"/>
      <c r="V34" s="251"/>
      <c r="Y34" s="202" t="s">
        <v>64</v>
      </c>
    </row>
    <row r="35" spans="2:25" ht="50.25" customHeight="1" x14ac:dyDescent="0.3">
      <c r="B35" s="200" t="str">
        <f>IF(C35="","",_xlfn.XLOOKUP(C35,経費NO.!$C$2:$C$18,経費NO.!$B$2:$B$18)&amp;"_"&amp;COUNTIF($C$29:C35,C35))</f>
        <v/>
      </c>
      <c r="C35" s="243"/>
      <c r="D35" s="68"/>
      <c r="E35" s="68"/>
      <c r="F35" s="68"/>
      <c r="G35" s="244"/>
      <c r="H35" s="244"/>
      <c r="I35" s="68"/>
      <c r="J35" s="68"/>
      <c r="K35" s="67"/>
      <c r="L35" s="68"/>
      <c r="M35" s="68"/>
      <c r="N35" s="67"/>
      <c r="O35" s="67"/>
      <c r="P35" s="67"/>
      <c r="Q35" s="248"/>
      <c r="R35" s="68"/>
      <c r="S35" s="68"/>
      <c r="T35" s="68"/>
      <c r="U35" s="68"/>
      <c r="V35" s="251"/>
      <c r="Y35" s="202" t="s">
        <v>64</v>
      </c>
    </row>
    <row r="36" spans="2:25" ht="50.25" customHeight="1" x14ac:dyDescent="0.3">
      <c r="B36" s="200" t="str">
        <f>IF(C36="","",_xlfn.XLOOKUP(C36,経費NO.!$C$2:$C$18,経費NO.!$B$2:$B$18)&amp;"_"&amp;COUNTIF($C$29:C36,C36))</f>
        <v/>
      </c>
      <c r="C36" s="243"/>
      <c r="D36" s="68"/>
      <c r="E36" s="68"/>
      <c r="F36" s="68"/>
      <c r="G36" s="244"/>
      <c r="H36" s="244"/>
      <c r="I36" s="68"/>
      <c r="J36" s="68"/>
      <c r="K36" s="67"/>
      <c r="L36" s="68"/>
      <c r="M36" s="68"/>
      <c r="N36" s="67"/>
      <c r="O36" s="67"/>
      <c r="P36" s="67"/>
      <c r="Q36" s="248"/>
      <c r="R36" s="68"/>
      <c r="S36" s="68"/>
      <c r="T36" s="68"/>
      <c r="U36" s="68"/>
      <c r="V36" s="251"/>
      <c r="Y36" s="202" t="s">
        <v>64</v>
      </c>
    </row>
    <row r="37" spans="2:25" ht="50.25" customHeight="1" x14ac:dyDescent="0.3">
      <c r="B37" s="200" t="str">
        <f>IF(C37="","",_xlfn.XLOOKUP(C37,経費NO.!$C$2:$C$18,経費NO.!$B$2:$B$18)&amp;"_"&amp;COUNTIF($C$29:C37,C37))</f>
        <v/>
      </c>
      <c r="C37" s="243"/>
      <c r="D37" s="68"/>
      <c r="E37" s="68"/>
      <c r="F37" s="68"/>
      <c r="G37" s="244"/>
      <c r="H37" s="244"/>
      <c r="I37" s="68"/>
      <c r="J37" s="68"/>
      <c r="K37" s="67"/>
      <c r="L37" s="68"/>
      <c r="M37" s="68"/>
      <c r="N37" s="67"/>
      <c r="O37" s="67"/>
      <c r="P37" s="67"/>
      <c r="Q37" s="248"/>
      <c r="R37" s="68"/>
      <c r="S37" s="68"/>
      <c r="T37" s="68"/>
      <c r="U37" s="68"/>
      <c r="V37" s="251"/>
      <c r="Y37" s="202" t="s">
        <v>64</v>
      </c>
    </row>
    <row r="38" spans="2:25" ht="50.25" customHeight="1" x14ac:dyDescent="0.3">
      <c r="B38" s="200" t="str">
        <f>IF(C38="","",_xlfn.XLOOKUP(C38,経費NO.!$C$2:$C$18,経費NO.!$B$2:$B$18)&amp;"_"&amp;COUNTIF($C$29:C38,C38))</f>
        <v/>
      </c>
      <c r="C38" s="243"/>
      <c r="D38" s="68"/>
      <c r="E38" s="68"/>
      <c r="F38" s="68"/>
      <c r="G38" s="244"/>
      <c r="H38" s="244"/>
      <c r="I38" s="68"/>
      <c r="J38" s="68"/>
      <c r="K38" s="67"/>
      <c r="L38" s="68"/>
      <c r="M38" s="68"/>
      <c r="N38" s="67"/>
      <c r="O38" s="67"/>
      <c r="P38" s="67"/>
      <c r="Q38" s="248"/>
      <c r="R38" s="68"/>
      <c r="S38" s="68"/>
      <c r="T38" s="68"/>
      <c r="U38" s="68"/>
      <c r="V38" s="251"/>
      <c r="Y38" s="202" t="s">
        <v>64</v>
      </c>
    </row>
    <row r="39" spans="2:25" ht="50.25" customHeight="1" x14ac:dyDescent="0.3">
      <c r="B39" s="200" t="str">
        <f>IF(C39="","",_xlfn.XLOOKUP(C39,経費NO.!$C$2:$C$18,経費NO.!$B$2:$B$18)&amp;"_"&amp;COUNTIF($C$29:C39,C39))</f>
        <v/>
      </c>
      <c r="C39" s="243"/>
      <c r="D39" s="68"/>
      <c r="E39" s="68"/>
      <c r="F39" s="68"/>
      <c r="G39" s="244"/>
      <c r="H39" s="244"/>
      <c r="I39" s="68"/>
      <c r="J39" s="68"/>
      <c r="K39" s="67"/>
      <c r="L39" s="68"/>
      <c r="M39" s="68"/>
      <c r="N39" s="67"/>
      <c r="O39" s="67"/>
      <c r="P39" s="67"/>
      <c r="Q39" s="248"/>
      <c r="R39" s="68"/>
      <c r="S39" s="68"/>
      <c r="T39" s="68"/>
      <c r="U39" s="68"/>
      <c r="V39" s="251"/>
      <c r="Y39" s="202" t="s">
        <v>64</v>
      </c>
    </row>
    <row r="40" spans="2:25" ht="50.25" customHeight="1" x14ac:dyDescent="0.3">
      <c r="B40" s="200" t="str">
        <f>IF(C40="","",_xlfn.XLOOKUP(C40,経費NO.!$C$2:$C$18,経費NO.!$B$2:$B$18)&amp;"_"&amp;COUNTIF($C$29:C40,C40))</f>
        <v/>
      </c>
      <c r="C40" s="243"/>
      <c r="D40" s="68"/>
      <c r="E40" s="68"/>
      <c r="F40" s="68"/>
      <c r="G40" s="244"/>
      <c r="H40" s="244"/>
      <c r="I40" s="68"/>
      <c r="J40" s="68"/>
      <c r="K40" s="67"/>
      <c r="L40" s="68"/>
      <c r="M40" s="68"/>
      <c r="N40" s="67"/>
      <c r="O40" s="67"/>
      <c r="P40" s="67"/>
      <c r="Q40" s="248"/>
      <c r="R40" s="68"/>
      <c r="S40" s="68"/>
      <c r="T40" s="68"/>
      <c r="U40" s="68"/>
      <c r="V40" s="251"/>
      <c r="Y40" s="202" t="s">
        <v>64</v>
      </c>
    </row>
    <row r="41" spans="2:25" ht="50.25" customHeight="1" x14ac:dyDescent="0.3">
      <c r="B41" s="200" t="str">
        <f>IF(C41="","",_xlfn.XLOOKUP(C41,経費NO.!$C$2:$C$18,経費NO.!$B$2:$B$18)&amp;"_"&amp;COUNTIF($C$29:C41,C41))</f>
        <v/>
      </c>
      <c r="C41" s="243"/>
      <c r="D41" s="68"/>
      <c r="E41" s="68"/>
      <c r="F41" s="68"/>
      <c r="G41" s="244"/>
      <c r="H41" s="244"/>
      <c r="I41" s="68"/>
      <c r="J41" s="68"/>
      <c r="K41" s="67"/>
      <c r="L41" s="68"/>
      <c r="M41" s="68"/>
      <c r="N41" s="67"/>
      <c r="O41" s="67"/>
      <c r="P41" s="68"/>
      <c r="Q41" s="250"/>
      <c r="R41" s="68"/>
      <c r="S41" s="68"/>
      <c r="T41" s="68"/>
      <c r="U41" s="68"/>
      <c r="V41" s="251"/>
      <c r="Y41" s="202" t="s">
        <v>64</v>
      </c>
    </row>
    <row r="42" spans="2:25" ht="50.25" customHeight="1" x14ac:dyDescent="0.3">
      <c r="B42" s="200" t="str">
        <f>IF(C42="","",_xlfn.XLOOKUP(C42,経費NO.!$C$2:$C$18,経費NO.!$B$2:$B$18)&amp;"_"&amp;COUNTIF($C$29:C42,C42))</f>
        <v/>
      </c>
      <c r="C42" s="243"/>
      <c r="D42" s="68"/>
      <c r="E42" s="68"/>
      <c r="F42" s="68"/>
      <c r="G42" s="244"/>
      <c r="H42" s="244"/>
      <c r="I42" s="68"/>
      <c r="J42" s="68"/>
      <c r="K42" s="67"/>
      <c r="L42" s="68"/>
      <c r="M42" s="68"/>
      <c r="N42" s="67"/>
      <c r="O42" s="67"/>
      <c r="P42" s="67"/>
      <c r="Q42" s="248"/>
      <c r="R42" s="68"/>
      <c r="S42" s="68"/>
      <c r="T42" s="68"/>
      <c r="U42" s="68"/>
      <c r="V42" s="251"/>
      <c r="Y42" s="202" t="s">
        <v>64</v>
      </c>
    </row>
    <row r="43" spans="2:25" ht="50.25" customHeight="1" x14ac:dyDescent="0.3">
      <c r="B43" s="200" t="str">
        <f>IF(C43="","",_xlfn.XLOOKUP(C43,経費NO.!$C$2:$C$18,経費NO.!$B$2:$B$18)&amp;"_"&amp;COUNTIF($C$29:C43,C43))</f>
        <v/>
      </c>
      <c r="C43" s="243"/>
      <c r="D43" s="68"/>
      <c r="E43" s="68"/>
      <c r="F43" s="68"/>
      <c r="G43" s="244"/>
      <c r="H43" s="244"/>
      <c r="I43" s="68"/>
      <c r="J43" s="68"/>
      <c r="K43" s="67"/>
      <c r="L43" s="68"/>
      <c r="M43" s="68"/>
      <c r="N43" s="68"/>
      <c r="O43" s="68"/>
      <c r="P43" s="68"/>
      <c r="Q43" s="250"/>
      <c r="R43" s="68"/>
      <c r="S43" s="68"/>
      <c r="T43" s="68"/>
      <c r="U43" s="68"/>
      <c r="V43" s="251"/>
      <c r="Y43" s="202" t="s">
        <v>64</v>
      </c>
    </row>
    <row r="44" spans="2:25" ht="50.25" customHeight="1" x14ac:dyDescent="0.3">
      <c r="B44" s="200" t="str">
        <f>IF(C44="","",_xlfn.XLOOKUP(C44,経費NO.!$C$2:$C$18,経費NO.!$B$2:$B$18)&amp;"_"&amp;COUNTIF($C$29:C44,C44))</f>
        <v/>
      </c>
      <c r="C44" s="243"/>
      <c r="D44" s="68"/>
      <c r="E44" s="68"/>
      <c r="F44" s="68"/>
      <c r="G44" s="244"/>
      <c r="H44" s="244"/>
      <c r="I44" s="68"/>
      <c r="J44" s="68"/>
      <c r="K44" s="67"/>
      <c r="L44" s="68"/>
      <c r="M44" s="68"/>
      <c r="N44" s="68"/>
      <c r="O44" s="68"/>
      <c r="P44" s="68"/>
      <c r="Q44" s="250"/>
      <c r="R44" s="68"/>
      <c r="S44" s="68"/>
      <c r="T44" s="68"/>
      <c r="U44" s="68"/>
      <c r="V44" s="251"/>
      <c r="Y44" s="202" t="s">
        <v>64</v>
      </c>
    </row>
    <row r="45" spans="2:25" ht="50.25" customHeight="1" x14ac:dyDescent="0.3">
      <c r="B45" s="200" t="str">
        <f>IF(C45="","",_xlfn.XLOOKUP(C45,経費NO.!$C$2:$C$18,経費NO.!$B$2:$B$18)&amp;"_"&amp;COUNTIF($C$29:C45,C45))</f>
        <v/>
      </c>
      <c r="C45" s="243"/>
      <c r="D45" s="68"/>
      <c r="E45" s="68"/>
      <c r="F45" s="68"/>
      <c r="G45" s="244"/>
      <c r="H45" s="244"/>
      <c r="I45" s="68"/>
      <c r="J45" s="68"/>
      <c r="K45" s="67"/>
      <c r="L45" s="68"/>
      <c r="M45" s="68"/>
      <c r="N45" s="68"/>
      <c r="O45" s="68"/>
      <c r="P45" s="68"/>
      <c r="Q45" s="250"/>
      <c r="R45" s="68"/>
      <c r="S45" s="68"/>
      <c r="T45" s="68"/>
      <c r="U45" s="68"/>
      <c r="V45" s="251"/>
      <c r="Y45" s="202" t="s">
        <v>64</v>
      </c>
    </row>
    <row r="46" spans="2:25" ht="50.25" customHeight="1" x14ac:dyDescent="0.3">
      <c r="B46" s="200" t="str">
        <f>IF(C46="","",_xlfn.XLOOKUP(C46,経費NO.!$C$2:$C$18,経費NO.!$B$2:$B$18)&amp;"_"&amp;COUNTIF($C$29:C46,C46))</f>
        <v/>
      </c>
      <c r="C46" s="243"/>
      <c r="D46" s="68"/>
      <c r="E46" s="68"/>
      <c r="F46" s="68"/>
      <c r="G46" s="244"/>
      <c r="H46" s="244"/>
      <c r="I46" s="68"/>
      <c r="J46" s="68"/>
      <c r="K46" s="67"/>
      <c r="L46" s="68"/>
      <c r="M46" s="68"/>
      <c r="N46" s="68"/>
      <c r="O46" s="68"/>
      <c r="P46" s="68"/>
      <c r="Q46" s="250"/>
      <c r="R46" s="68"/>
      <c r="S46" s="68"/>
      <c r="T46" s="68"/>
      <c r="U46" s="68"/>
      <c r="V46" s="251"/>
      <c r="Y46" s="202" t="s">
        <v>64</v>
      </c>
    </row>
    <row r="47" spans="2:25" ht="50.25" customHeight="1" x14ac:dyDescent="0.3">
      <c r="B47" s="200" t="str">
        <f>IF(C47="","",_xlfn.XLOOKUP(C47,経費NO.!$C$2:$C$18,経費NO.!$B$2:$B$18)&amp;"_"&amp;COUNTIF($C$29:C47,C47))</f>
        <v/>
      </c>
      <c r="C47" s="243"/>
      <c r="D47" s="68"/>
      <c r="E47" s="68"/>
      <c r="F47" s="68"/>
      <c r="G47" s="244"/>
      <c r="H47" s="244"/>
      <c r="I47" s="68"/>
      <c r="J47" s="68"/>
      <c r="K47" s="67"/>
      <c r="L47" s="68"/>
      <c r="M47" s="68"/>
      <c r="N47" s="68"/>
      <c r="O47" s="68"/>
      <c r="P47" s="68"/>
      <c r="Q47" s="250"/>
      <c r="R47" s="68"/>
      <c r="S47" s="68"/>
      <c r="T47" s="68"/>
      <c r="U47" s="68"/>
      <c r="V47" s="251"/>
      <c r="Y47" s="202" t="s">
        <v>64</v>
      </c>
    </row>
    <row r="48" spans="2:25" ht="50.25" customHeight="1" x14ac:dyDescent="0.3">
      <c r="B48" s="241" t="str">
        <f>IF(C48="","",_xlfn.XLOOKUP(C48,経費NO.!$C$2:$C$18,経費NO.!$B$2:$B$18)&amp;"_"&amp;COUNTIF($C$29:C48,C48))</f>
        <v/>
      </c>
      <c r="C48" s="252"/>
      <c r="D48" s="69"/>
      <c r="E48" s="69"/>
      <c r="F48" s="69"/>
      <c r="G48" s="253"/>
      <c r="H48" s="253"/>
      <c r="I48" s="69"/>
      <c r="J48" s="69"/>
      <c r="K48" s="67"/>
      <c r="L48" s="69"/>
      <c r="M48" s="69"/>
      <c r="N48" s="69"/>
      <c r="O48" s="69"/>
      <c r="P48" s="69"/>
      <c r="Q48" s="254"/>
      <c r="R48" s="69"/>
      <c r="S48" s="69"/>
      <c r="T48" s="69"/>
      <c r="U48" s="69"/>
      <c r="V48" s="255"/>
      <c r="Y48" s="202" t="s">
        <v>64</v>
      </c>
    </row>
    <row r="49" spans="1:26" x14ac:dyDescent="0.3">
      <c r="B49" s="242" t="s">
        <v>63</v>
      </c>
      <c r="Y49" s="202" t="s">
        <v>64</v>
      </c>
    </row>
    <row r="50" spans="1:26" x14ac:dyDescent="0.3">
      <c r="B50" s="242"/>
    </row>
    <row r="51" spans="1:26" x14ac:dyDescent="0.3">
      <c r="A51" s="201" t="s">
        <v>64</v>
      </c>
      <c r="B51" s="201" t="s">
        <v>64</v>
      </c>
      <c r="C51" s="201" t="s">
        <v>64</v>
      </c>
      <c r="D51" s="201" t="s">
        <v>64</v>
      </c>
      <c r="E51" s="201" t="s">
        <v>64</v>
      </c>
      <c r="F51" s="201" t="s">
        <v>64</v>
      </c>
      <c r="G51" s="201" t="s">
        <v>64</v>
      </c>
      <c r="H51" s="201" t="s">
        <v>64</v>
      </c>
      <c r="I51" s="201" t="s">
        <v>64</v>
      </c>
      <c r="J51" s="201" t="s">
        <v>64</v>
      </c>
      <c r="K51" s="201" t="s">
        <v>64</v>
      </c>
      <c r="L51" s="201" t="s">
        <v>64</v>
      </c>
      <c r="M51" s="201" t="s">
        <v>64</v>
      </c>
      <c r="N51" s="201" t="s">
        <v>64</v>
      </c>
      <c r="O51" s="201" t="s">
        <v>64</v>
      </c>
      <c r="P51" s="201" t="s">
        <v>64</v>
      </c>
      <c r="Q51" s="201" t="s">
        <v>64</v>
      </c>
      <c r="R51" s="201" t="s">
        <v>64</v>
      </c>
      <c r="S51" s="201" t="s">
        <v>64</v>
      </c>
      <c r="T51" s="201" t="s">
        <v>64</v>
      </c>
      <c r="U51" s="202" t="s">
        <v>64</v>
      </c>
      <c r="V51" s="202" t="s">
        <v>64</v>
      </c>
      <c r="W51" s="202" t="s">
        <v>64</v>
      </c>
      <c r="X51" s="202" t="s">
        <v>64</v>
      </c>
      <c r="Y51" s="202" t="s">
        <v>64</v>
      </c>
      <c r="Z51" s="201"/>
    </row>
  </sheetData>
  <sheetProtection algorithmName="SHA-512" hashValue="Bfa9Pi7OR4j9uMxGIcA+/LIKlQX+B6zbnG2J06BdbemUC4YhemywC/GrhMTa+w3ZCzZCwrToZeE3R+dcMo7DxQ==" saltValue="IXSZX+nrdJaviHZEI55JXA==" spinCount="100000" sheet="1" objects="1" scenarios="1" selectLockedCells="1"/>
  <mergeCells count="5">
    <mergeCell ref="AE20:AE23"/>
    <mergeCell ref="AA20:AA23"/>
    <mergeCell ref="AB20:AB23"/>
    <mergeCell ref="AC20:AC23"/>
    <mergeCell ref="AD20:AD23"/>
  </mergeCells>
  <phoneticPr fontId="5"/>
  <conditionalFormatting sqref="C29:C48">
    <cfRule type="expression" dxfId="277" priority="42">
      <formula>IF($C29&lt;&gt;"",TRUE,FALSE)</formula>
    </cfRule>
  </conditionalFormatting>
  <conditionalFormatting sqref="D5:D20 B16:B19 O25">
    <cfRule type="cellIs" dxfId="276" priority="57" operator="equal">
      <formula>"入力不要"</formula>
    </cfRule>
    <cfRule type="cellIs" dxfId="275" priority="58" operator="equal">
      <formula>"該当必須"</formula>
    </cfRule>
    <cfRule type="cellIs" dxfId="274" priority="59" operator="equal">
      <formula>"必須"</formula>
    </cfRule>
  </conditionalFormatting>
  <conditionalFormatting sqref="D29:D48">
    <cfRule type="expression" dxfId="273" priority="49">
      <formula>IF(D29&lt;&gt;"",TRUE,FALSE)</formula>
    </cfRule>
    <cfRule type="expression" dxfId="272" priority="50">
      <formula>IF(C29&lt;&gt;"",TRUE,FALSE)</formula>
    </cfRule>
  </conditionalFormatting>
  <conditionalFormatting sqref="E29:E48">
    <cfRule type="expression" dxfId="271" priority="47">
      <formula>IF(E29&lt;&gt;"",TRUE,FALSE)</formula>
    </cfRule>
    <cfRule type="expression" dxfId="270" priority="48">
      <formula>IF(D29&lt;&gt;"",TRUE,FALSE)</formula>
    </cfRule>
  </conditionalFormatting>
  <conditionalFormatting sqref="F29:F48">
    <cfRule type="expression" dxfId="269" priority="45">
      <formula>IF(F29&lt;&gt;"",TRUE,FALSE)</formula>
    </cfRule>
    <cfRule type="expression" dxfId="268" priority="46">
      <formula>IF(E29&lt;&gt;"",TRUE,FALSE)</formula>
    </cfRule>
  </conditionalFormatting>
  <conditionalFormatting sqref="G29:G48">
    <cfRule type="expression" dxfId="267" priority="44">
      <formula>IF(F29&lt;&gt;"",TRUE,FALSE)</formula>
    </cfRule>
    <cfRule type="expression" dxfId="266" priority="43">
      <formula>IF(G29&lt;&gt;"",TRUE,FALSE)</formula>
    </cfRule>
  </conditionalFormatting>
  <conditionalFormatting sqref="H29:H48">
    <cfRule type="expression" dxfId="265" priority="41">
      <formula>IF(G29&lt;&gt;"",TRUE,FALSE)</formula>
    </cfRule>
    <cfRule type="expression" dxfId="264" priority="40">
      <formula>IF(H29&lt;&gt;"",TRUE,FALSE)</formula>
    </cfRule>
  </conditionalFormatting>
  <conditionalFormatting sqref="I29:I48">
    <cfRule type="expression" dxfId="263" priority="37">
      <formula>IF(I29="提出なし",TRUE,FALSE)</formula>
    </cfRule>
    <cfRule type="expression" dxfId="262" priority="39">
      <formula>IF(H29&lt;&gt;"",TRUE,FALSE)</formula>
    </cfRule>
    <cfRule type="expression" dxfId="261" priority="38">
      <formula>IF(I29="提出あり",TRUE,FALSE)</formula>
    </cfRule>
  </conditionalFormatting>
  <conditionalFormatting sqref="J29:J48">
    <cfRule type="expression" dxfId="260" priority="34">
      <formula>IF(J29="提出なし",TRUE,FALSE)</formula>
    </cfRule>
    <cfRule type="expression" dxfId="259" priority="35">
      <formula>IF(J29="提出あり",TRUE,FALSE)</formula>
    </cfRule>
    <cfRule type="expression" dxfId="258" priority="36">
      <formula>IF(I29="提出あり",TRUE,FALSE)</formula>
    </cfRule>
  </conditionalFormatting>
  <conditionalFormatting sqref="K29:K48">
    <cfRule type="expression" dxfId="257" priority="9">
      <formula>IF($M29="提出なし",TRUE,FALSE)</formula>
    </cfRule>
    <cfRule type="expression" dxfId="256" priority="10">
      <formula>IF($L29="提出なし",TRUE,FALSE)</formula>
    </cfRule>
    <cfRule type="expression" dxfId="255" priority="11">
      <formula>IF($K29&lt;&gt;"",TRUE,FALSE)</formula>
    </cfRule>
    <cfRule type="expression" dxfId="254" priority="12">
      <formula>IF($J29="提出あり",TRUE,FALSE)</formula>
    </cfRule>
  </conditionalFormatting>
  <conditionalFormatting sqref="L29:L48">
    <cfRule type="expression" dxfId="253" priority="32">
      <formula>IF(L29&lt;&gt;"",TRUE,FALSE)</formula>
    </cfRule>
    <cfRule type="expression" dxfId="252" priority="28">
      <formula>IF($L29="提出なし",TRUE,FALSE)</formula>
    </cfRule>
    <cfRule type="expression" dxfId="251" priority="33">
      <formula>IF($K29=$K$24,TRUE,FALSE)</formula>
    </cfRule>
  </conditionalFormatting>
  <conditionalFormatting sqref="M29:M48">
    <cfRule type="expression" dxfId="250" priority="30">
      <formula>IF($K29=$K$25,TRUE,FALSE)</formula>
    </cfRule>
    <cfRule type="expression" dxfId="249" priority="29">
      <formula>IF(M29="提出あり",TRUE,FALSE)</formula>
    </cfRule>
    <cfRule type="expression" dxfId="248" priority="27">
      <formula>IF($M29="提出なし",TRUE,FALSE)</formula>
    </cfRule>
  </conditionalFormatting>
  <conditionalFormatting sqref="N29:N48">
    <cfRule type="expression" dxfId="247" priority="5">
      <formula>IF($N29&lt;&gt;"",TRUE,FALSE)</formula>
    </cfRule>
    <cfRule type="expression" dxfId="246" priority="6">
      <formula>IF($K29=$K$26,TRUE,FALSE)</formula>
    </cfRule>
  </conditionalFormatting>
  <conditionalFormatting sqref="O29:O48">
    <cfRule type="expression" dxfId="245" priority="208">
      <formula>IF($O29&lt;&gt;"",TRUE,FALSE)</formula>
    </cfRule>
    <cfRule type="expression" dxfId="244" priority="209">
      <formula>IF($N29=$N$24,TRUE,FALSE)</formula>
    </cfRule>
  </conditionalFormatting>
  <conditionalFormatting sqref="P29:P48">
    <cfRule type="expression" dxfId="243" priority="207">
      <formula>IF($L29="提出あり",TRUE,FALSE)</formula>
    </cfRule>
    <cfRule type="expression" dxfId="242" priority="206">
      <formula>IF($P29&lt;&gt;"",TRUE,FALSE)</formula>
    </cfRule>
  </conditionalFormatting>
  <conditionalFormatting sqref="Q29:Q48">
    <cfRule type="expression" dxfId="241" priority="20">
      <formula>IF($P29&lt;&gt;"",TRUE,FALSE)</formula>
    </cfRule>
    <cfRule type="expression" dxfId="240" priority="19">
      <formula>IF($Q29&lt;&gt;"",TRUE,FALSE)</formula>
    </cfRule>
  </conditionalFormatting>
  <conditionalFormatting sqref="R29:R48">
    <cfRule type="expression" dxfId="239" priority="3">
      <formula>IF(R29&lt;&gt;"",TRUE,FALSE)</formula>
    </cfRule>
  </conditionalFormatting>
  <conditionalFormatting sqref="S29:S48">
    <cfRule type="expression" dxfId="237" priority="17">
      <formula>IF($S29&lt;&gt;"",TRUE,FALSE)</formula>
    </cfRule>
    <cfRule type="expression" dxfId="236" priority="210">
      <formula>IF($R29&lt;&gt;"",TRUE,FALSE)</formula>
    </cfRule>
  </conditionalFormatting>
  <conditionalFormatting sqref="T29:T48">
    <cfRule type="expression" dxfId="235" priority="2">
      <formula>IF($S29="該当あり",TRUE,FALSE)</formula>
    </cfRule>
    <cfRule type="expression" dxfId="234" priority="1">
      <formula>IF($T29&lt;&gt;"",TRUE,FALSE)</formula>
    </cfRule>
  </conditionalFormatting>
  <conditionalFormatting sqref="U29:U48">
    <cfRule type="expression" dxfId="233" priority="212">
      <formula>IF($U29&lt;&gt;"",TRUE,FALSE)</formula>
    </cfRule>
    <cfRule type="expression" dxfId="232" priority="213">
      <formula>IF($T29=$T$26,TRUE,FALSE)</formula>
    </cfRule>
  </conditionalFormatting>
  <conditionalFormatting sqref="V29:V48">
    <cfRule type="expression" dxfId="231" priority="14">
      <formula>IF($C29&lt;&gt;"",TRUE,FALSE)</formula>
    </cfRule>
  </conditionalFormatting>
  <dataValidations count="7">
    <dataValidation type="list" allowBlank="1" showInputMessage="1" showErrorMessage="1" sqref="I29:I48" xr:uid="{21D32B65-44E1-4CD8-9700-507BBF7A79B4}">
      <formula1>$I$25:$I$26</formula1>
    </dataValidation>
    <dataValidation type="list" allowBlank="1" showInputMessage="1" showErrorMessage="1" sqref="J29:J48" xr:uid="{3CCAD1B7-FD46-4428-BA5A-C392C85BDE5C}">
      <formula1>$J$25:$J$26</formula1>
    </dataValidation>
    <dataValidation type="list" allowBlank="1" showInputMessage="1" showErrorMessage="1" sqref="L29:M48" xr:uid="{7E25E782-DC95-478E-8326-97AACFA1AEC5}">
      <formula1>$L$25:$L$26</formula1>
    </dataValidation>
    <dataValidation type="list" allowBlank="1" showInputMessage="1" showErrorMessage="1" sqref="A29:A42" xr:uid="{66A15A59-5AF8-4C91-97CA-ED3FFF1D570F}">
      <formula1>$A$27</formula1>
    </dataValidation>
    <dataValidation type="list" allowBlank="1" showInputMessage="1" showErrorMessage="1" sqref="N29:N48" xr:uid="{BE9A0D10-975B-4029-B9B0-3F6FF188A85E}">
      <formula1>$N$24:$N$26</formula1>
    </dataValidation>
    <dataValidation type="list" allowBlank="1" showInputMessage="1" showErrorMessage="1" sqref="S29:S48" xr:uid="{D37260F6-27D8-4A41-B997-8BA7D2DB48E7}">
      <formula1>$S$25:$S$26</formula1>
    </dataValidation>
    <dataValidation type="list" allowBlank="1" showInputMessage="1" showErrorMessage="1" sqref="T29:T48" xr:uid="{848CFB7E-D592-44A8-B85E-60350158BEF3}">
      <formula1>$T$21:$T$26</formula1>
    </dataValidation>
  </dataValidations>
  <pageMargins left="0.7" right="0.7" top="0.75" bottom="0.75" header="0.3" footer="0.3"/>
  <pageSetup paperSize="9" scale="11"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4" id="{E2D6E8E2-EDA7-420D-8E4D-EBCA485B3E26}">
            <xm:f>IF(AND($C29=経費NO.!$C$5,OR($M29="提出あり",$Q29&lt;&gt;"")),TRUE,FALSE)</xm:f>
            <x14:dxf>
              <fill>
                <patternFill>
                  <bgColor theme="4" tint="0.79998168889431442"/>
                </patternFill>
              </fill>
            </x14:dxf>
          </x14:cfRule>
          <xm:sqref>R29:R48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F97A1633-EE42-4ADD-9434-3268F927FCA3}">
          <x14:formula1>
            <xm:f>IF($C29=経費NO.!$C$4,$K$24:$K$26,$K$24:$K$25)</xm:f>
          </x14:formula1>
          <xm:sqref>K29:K48</xm:sqref>
        </x14:dataValidation>
        <x14:dataValidation type="list" allowBlank="1" showInputMessage="1" showErrorMessage="1" xr:uid="{35127501-B9B8-45D0-B52F-D4146C7B063E}">
          <x14:formula1>
            <xm:f>経費NO.!$C$3:$C$5</xm:f>
          </x14:formula1>
          <xm:sqref>C29:C48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E2B8D-CFF5-4EE2-A508-1416CF492EC5}">
  <sheetPr>
    <tabColor theme="5" tint="0.59999389629810485"/>
  </sheetPr>
  <dimension ref="A1:N51"/>
  <sheetViews>
    <sheetView workbookViewId="0">
      <selection activeCell="C29" sqref="C29"/>
    </sheetView>
  </sheetViews>
  <sheetFormatPr defaultColWidth="9.109375" defaultRowHeight="16.8" x14ac:dyDescent="0.3"/>
  <cols>
    <col min="1" max="1" width="9.109375" style="202"/>
    <col min="2" max="2" width="15.6640625" style="201" customWidth="1"/>
    <col min="3" max="4" width="30.6640625" style="202" customWidth="1"/>
    <col min="5" max="5" width="60.6640625" style="202" customWidth="1"/>
    <col min="6" max="8" width="30.6640625" style="202" customWidth="1"/>
    <col min="9" max="11" width="45.6640625" style="202" customWidth="1"/>
    <col min="12" max="12" width="60.6640625" style="202" customWidth="1"/>
    <col min="13" max="16384" width="9.109375" style="202"/>
  </cols>
  <sheetData>
    <row r="1" spans="2:14" x14ac:dyDescent="0.3">
      <c r="N1" s="201" t="s">
        <v>166</v>
      </c>
    </row>
    <row r="2" spans="2:14" ht="20.399999999999999" x14ac:dyDescent="0.3">
      <c r="B2" s="256" t="s">
        <v>2</v>
      </c>
      <c r="C2" s="257" t="s">
        <v>167</v>
      </c>
      <c r="E2" s="205"/>
      <c r="N2" s="201" t="s">
        <v>166</v>
      </c>
    </row>
    <row r="3" spans="2:14" x14ac:dyDescent="0.3">
      <c r="B3" s="88"/>
      <c r="C3" s="206"/>
      <c r="D3" s="207"/>
      <c r="N3" s="201" t="s">
        <v>166</v>
      </c>
    </row>
    <row r="4" spans="2:14" ht="20.399999999999999" x14ac:dyDescent="0.3">
      <c r="B4" s="208" t="s">
        <v>58</v>
      </c>
      <c r="C4" s="209"/>
      <c r="D4" s="210"/>
      <c r="E4" s="209"/>
      <c r="F4" s="209"/>
      <c r="G4" s="209"/>
      <c r="H4" s="209"/>
      <c r="I4" s="211"/>
      <c r="N4" s="201" t="s">
        <v>166</v>
      </c>
    </row>
    <row r="5" spans="2:14" ht="20.399999999999999" x14ac:dyDescent="0.3">
      <c r="B5" s="212" t="s">
        <v>220</v>
      </c>
      <c r="C5" s="213"/>
      <c r="D5" s="214"/>
      <c r="E5" s="215"/>
      <c r="F5" s="213"/>
      <c r="G5" s="213"/>
      <c r="H5" s="213"/>
      <c r="I5" s="216"/>
      <c r="N5" s="201" t="s">
        <v>166</v>
      </c>
    </row>
    <row r="6" spans="2:14" ht="20.399999999999999" x14ac:dyDescent="0.3">
      <c r="B6" s="217" t="s">
        <v>241</v>
      </c>
      <c r="C6" s="213"/>
      <c r="D6" s="94"/>
      <c r="E6" s="94"/>
      <c r="F6" s="94"/>
      <c r="G6" s="94"/>
      <c r="H6" s="94"/>
      <c r="I6" s="218"/>
      <c r="J6" s="94"/>
      <c r="K6" s="94"/>
      <c r="L6" s="94"/>
      <c r="N6" s="201" t="s">
        <v>166</v>
      </c>
    </row>
    <row r="7" spans="2:14" ht="20.399999999999999" x14ac:dyDescent="0.3">
      <c r="B7" s="217" t="s">
        <v>248</v>
      </c>
      <c r="C7" s="213"/>
      <c r="D7" s="94"/>
      <c r="E7" s="94"/>
      <c r="F7" s="94"/>
      <c r="G7" s="94"/>
      <c r="H7" s="94"/>
      <c r="I7" s="218"/>
      <c r="J7" s="94"/>
      <c r="K7" s="94"/>
      <c r="L7" s="94"/>
      <c r="N7" s="201" t="s">
        <v>166</v>
      </c>
    </row>
    <row r="8" spans="2:14" ht="20.399999999999999" x14ac:dyDescent="0.3">
      <c r="B8" s="217" t="s">
        <v>242</v>
      </c>
      <c r="C8" s="213"/>
      <c r="D8" s="94"/>
      <c r="E8" s="94"/>
      <c r="F8" s="94"/>
      <c r="G8" s="94"/>
      <c r="H8" s="94"/>
      <c r="I8" s="218"/>
      <c r="J8" s="94"/>
      <c r="K8" s="94"/>
      <c r="L8" s="94"/>
      <c r="N8" s="201" t="s">
        <v>166</v>
      </c>
    </row>
    <row r="9" spans="2:14" ht="20.399999999999999" x14ac:dyDescent="0.3">
      <c r="B9" s="217" t="s">
        <v>249</v>
      </c>
      <c r="C9" s="213"/>
      <c r="D9" s="94"/>
      <c r="E9" s="94"/>
      <c r="F9" s="94"/>
      <c r="G9" s="94"/>
      <c r="H9" s="94"/>
      <c r="I9" s="218"/>
      <c r="J9" s="94"/>
      <c r="K9" s="94"/>
      <c r="L9" s="94"/>
      <c r="N9" s="201" t="s">
        <v>166</v>
      </c>
    </row>
    <row r="10" spans="2:14" ht="20.399999999999999" x14ac:dyDescent="0.3">
      <c r="B10" s="217" t="s">
        <v>243</v>
      </c>
      <c r="C10" s="213"/>
      <c r="D10" s="94"/>
      <c r="E10" s="94"/>
      <c r="F10" s="94"/>
      <c r="G10" s="94"/>
      <c r="H10" s="94"/>
      <c r="I10" s="218"/>
      <c r="J10" s="94"/>
      <c r="K10" s="94"/>
      <c r="L10" s="94"/>
      <c r="N10" s="201" t="s">
        <v>166</v>
      </c>
    </row>
    <row r="11" spans="2:14" ht="20.399999999999999" x14ac:dyDescent="0.3">
      <c r="B11" s="217" t="s">
        <v>244</v>
      </c>
      <c r="C11" s="213"/>
      <c r="D11" s="94"/>
      <c r="E11" s="94"/>
      <c r="F11" s="94"/>
      <c r="G11" s="94"/>
      <c r="H11" s="94"/>
      <c r="I11" s="218"/>
      <c r="J11" s="94"/>
      <c r="K11" s="94"/>
      <c r="L11" s="94"/>
      <c r="N11" s="201" t="s">
        <v>166</v>
      </c>
    </row>
    <row r="12" spans="2:14" ht="20.399999999999999" x14ac:dyDescent="0.3">
      <c r="B12" s="217" t="s">
        <v>245</v>
      </c>
      <c r="C12" s="213"/>
      <c r="D12" s="94"/>
      <c r="E12" s="94"/>
      <c r="F12" s="94"/>
      <c r="G12" s="94"/>
      <c r="H12" s="94"/>
      <c r="I12" s="218"/>
      <c r="J12" s="94"/>
      <c r="K12" s="94"/>
      <c r="L12" s="94"/>
      <c r="N12" s="201" t="s">
        <v>166</v>
      </c>
    </row>
    <row r="13" spans="2:14" ht="20.399999999999999" x14ac:dyDescent="0.3">
      <c r="B13" s="217" t="s">
        <v>246</v>
      </c>
      <c r="C13" s="213"/>
      <c r="D13" s="94"/>
      <c r="E13" s="94"/>
      <c r="F13" s="94"/>
      <c r="G13" s="94"/>
      <c r="H13" s="94"/>
      <c r="I13" s="218"/>
      <c r="J13" s="94"/>
      <c r="K13" s="94"/>
      <c r="L13" s="94"/>
      <c r="N13" s="201" t="s">
        <v>166</v>
      </c>
    </row>
    <row r="14" spans="2:14" ht="20.399999999999999" x14ac:dyDescent="0.3">
      <c r="B14" s="217" t="s">
        <v>247</v>
      </c>
      <c r="C14" s="213"/>
      <c r="D14" s="94"/>
      <c r="E14" s="94"/>
      <c r="F14" s="94"/>
      <c r="G14" s="94"/>
      <c r="H14" s="94"/>
      <c r="I14" s="218"/>
      <c r="J14" s="94"/>
      <c r="K14" s="94"/>
      <c r="L14" s="94"/>
      <c r="N14" s="201" t="s">
        <v>166</v>
      </c>
    </row>
    <row r="15" spans="2:14" ht="20.399999999999999" x14ac:dyDescent="0.3">
      <c r="B15" s="217" t="s">
        <v>250</v>
      </c>
      <c r="C15" s="213"/>
      <c r="D15" s="94"/>
      <c r="E15" s="94"/>
      <c r="F15" s="94"/>
      <c r="G15" s="94"/>
      <c r="H15" s="94"/>
      <c r="I15" s="218"/>
      <c r="J15" s="94"/>
      <c r="K15" s="94"/>
      <c r="L15" s="94"/>
      <c r="N15" s="201" t="s">
        <v>166</v>
      </c>
    </row>
    <row r="16" spans="2:14" ht="20.399999999999999" x14ac:dyDescent="0.3">
      <c r="B16" s="258" t="s">
        <v>221</v>
      </c>
      <c r="C16" s="213"/>
      <c r="D16" s="94"/>
      <c r="E16" s="94"/>
      <c r="F16" s="94"/>
      <c r="G16" s="94"/>
      <c r="H16" s="94"/>
      <c r="I16" s="218"/>
      <c r="J16" s="94"/>
      <c r="K16" s="94"/>
      <c r="L16" s="94"/>
      <c r="N16" s="201" t="s">
        <v>166</v>
      </c>
    </row>
    <row r="17" spans="1:14" ht="20.399999999999999" x14ac:dyDescent="0.3">
      <c r="B17" s="259" t="s">
        <v>225</v>
      </c>
      <c r="C17" s="222"/>
      <c r="D17" s="97"/>
      <c r="E17" s="97"/>
      <c r="F17" s="97"/>
      <c r="G17" s="97"/>
      <c r="H17" s="97"/>
      <c r="I17" s="260"/>
      <c r="J17" s="94"/>
      <c r="K17" s="94"/>
      <c r="L17" s="94"/>
      <c r="N17" s="201" t="s">
        <v>166</v>
      </c>
    </row>
    <row r="18" spans="1:14" x14ac:dyDescent="0.3">
      <c r="B18" s="220"/>
      <c r="D18" s="94"/>
      <c r="E18" s="94"/>
      <c r="F18" s="94"/>
      <c r="G18" s="94"/>
      <c r="H18" s="94"/>
      <c r="I18" s="94"/>
      <c r="J18" s="94"/>
      <c r="K18" s="94"/>
      <c r="L18" s="94"/>
      <c r="N18" s="201" t="s">
        <v>166</v>
      </c>
    </row>
    <row r="19" spans="1:14" x14ac:dyDescent="0.3">
      <c r="B19" s="220"/>
      <c r="D19" s="94"/>
      <c r="E19" s="94"/>
      <c r="F19" s="94"/>
      <c r="G19" s="94"/>
      <c r="H19" s="94"/>
      <c r="I19" s="94"/>
      <c r="J19" s="94"/>
      <c r="K19" s="94"/>
      <c r="L19" s="94"/>
      <c r="N19" s="201" t="s">
        <v>166</v>
      </c>
    </row>
    <row r="20" spans="1:14" x14ac:dyDescent="0.3">
      <c r="C20" s="261"/>
      <c r="D20" s="214"/>
      <c r="E20" s="205"/>
      <c r="N20" s="201" t="s">
        <v>166</v>
      </c>
    </row>
    <row r="21" spans="1:14" ht="16.5" customHeight="1" x14ac:dyDescent="0.3">
      <c r="C21" s="233"/>
      <c r="D21" s="214"/>
      <c r="E21" s="205"/>
      <c r="N21" s="201" t="s">
        <v>166</v>
      </c>
    </row>
    <row r="22" spans="1:14" ht="16.5" customHeight="1" x14ac:dyDescent="0.3">
      <c r="C22" s="205"/>
      <c r="D22" s="226"/>
      <c r="E22" s="205"/>
      <c r="N22" s="201" t="s">
        <v>166</v>
      </c>
    </row>
    <row r="23" spans="1:14" ht="16.5" customHeight="1" x14ac:dyDescent="0.3">
      <c r="N23" s="201" t="s">
        <v>166</v>
      </c>
    </row>
    <row r="24" spans="1:14" ht="16.5" customHeight="1" x14ac:dyDescent="0.3">
      <c r="I24" s="232"/>
      <c r="J24" s="262"/>
      <c r="K24" s="262"/>
      <c r="L24" s="232"/>
      <c r="M24" s="215"/>
      <c r="N24" s="201" t="s">
        <v>166</v>
      </c>
    </row>
    <row r="25" spans="1:14" ht="16.5" customHeight="1" x14ac:dyDescent="0.3">
      <c r="I25" s="263" t="s">
        <v>13</v>
      </c>
      <c r="J25" s="264" t="s">
        <v>13</v>
      </c>
      <c r="K25" s="264" t="s">
        <v>13</v>
      </c>
      <c r="L25" s="232"/>
      <c r="M25" s="215"/>
      <c r="N25" s="201" t="s">
        <v>166</v>
      </c>
    </row>
    <row r="26" spans="1:14" x14ac:dyDescent="0.3">
      <c r="D26" s="226"/>
      <c r="I26" s="228" t="s">
        <v>164</v>
      </c>
      <c r="J26" s="228" t="s">
        <v>164</v>
      </c>
      <c r="K26" s="228" t="s">
        <v>164</v>
      </c>
      <c r="N26" s="201" t="s">
        <v>166</v>
      </c>
    </row>
    <row r="27" spans="1:14" x14ac:dyDescent="0.3">
      <c r="C27" s="234" t="s">
        <v>158</v>
      </c>
      <c r="G27" s="234" t="s">
        <v>165</v>
      </c>
      <c r="H27" s="234" t="s">
        <v>165</v>
      </c>
      <c r="I27" s="234" t="s">
        <v>158</v>
      </c>
      <c r="J27" s="234" t="s">
        <v>158</v>
      </c>
      <c r="K27" s="234" t="s">
        <v>158</v>
      </c>
      <c r="N27" s="201" t="s">
        <v>166</v>
      </c>
    </row>
    <row r="28" spans="1:14" s="240" customFormat="1" ht="50.1" customHeight="1" thickBot="1" x14ac:dyDescent="0.35">
      <c r="A28" s="202"/>
      <c r="B28" s="236" t="s">
        <v>3</v>
      </c>
      <c r="C28" s="237" t="s">
        <v>4</v>
      </c>
      <c r="D28" s="237" t="s">
        <v>5</v>
      </c>
      <c r="E28" s="237" t="s">
        <v>6</v>
      </c>
      <c r="F28" s="238" t="s">
        <v>281</v>
      </c>
      <c r="G28" s="238" t="s">
        <v>309</v>
      </c>
      <c r="H28" s="238" t="s">
        <v>310</v>
      </c>
      <c r="I28" s="238" t="s">
        <v>238</v>
      </c>
      <c r="J28" s="238" t="s">
        <v>178</v>
      </c>
      <c r="K28" s="238" t="s">
        <v>179</v>
      </c>
      <c r="L28" s="239" t="s">
        <v>62</v>
      </c>
      <c r="N28" s="201" t="s">
        <v>166</v>
      </c>
    </row>
    <row r="29" spans="1:14" ht="50.25" customHeight="1" thickTop="1" x14ac:dyDescent="0.3">
      <c r="B29" s="200" t="str">
        <f>IF(C29="","",_xlfn.XLOOKUP(C29,経費NO.!$C$2:$C$18,経費NO.!$B$2:$B$18)&amp;"_"&amp;COUNTIF($C$29:C29,C29))</f>
        <v/>
      </c>
      <c r="C29" s="243"/>
      <c r="D29" s="68"/>
      <c r="E29" s="68"/>
      <c r="F29" s="68"/>
      <c r="G29" s="244"/>
      <c r="H29" s="244"/>
      <c r="I29" s="67"/>
      <c r="J29" s="67"/>
      <c r="K29" s="67"/>
      <c r="L29" s="251"/>
      <c r="N29" s="201" t="s">
        <v>166</v>
      </c>
    </row>
    <row r="30" spans="1:14" ht="50.25" customHeight="1" x14ac:dyDescent="0.3">
      <c r="B30" s="200" t="str">
        <f>IF(C30="","",_xlfn.XLOOKUP(C30,経費NO.!$C$2:$C$18,経費NO.!$B$2:$B$18)&amp;"_"&amp;COUNTIF($C$29:C30,C30))</f>
        <v/>
      </c>
      <c r="C30" s="243"/>
      <c r="D30" s="68"/>
      <c r="E30" s="68"/>
      <c r="F30" s="68"/>
      <c r="G30" s="244"/>
      <c r="H30" s="244"/>
      <c r="I30" s="67"/>
      <c r="J30" s="67"/>
      <c r="K30" s="67"/>
      <c r="L30" s="251"/>
      <c r="N30" s="201" t="s">
        <v>166</v>
      </c>
    </row>
    <row r="31" spans="1:14" ht="50.25" customHeight="1" x14ac:dyDescent="0.3">
      <c r="B31" s="200" t="str">
        <f>IF(C31="","",_xlfn.XLOOKUP(C31,経費NO.!$C$2:$C$18,経費NO.!$B$2:$B$18)&amp;"_"&amp;COUNTIF($C$29:C31,C31))</f>
        <v/>
      </c>
      <c r="C31" s="243"/>
      <c r="D31" s="68"/>
      <c r="E31" s="68"/>
      <c r="F31" s="68"/>
      <c r="G31" s="244"/>
      <c r="H31" s="244"/>
      <c r="I31" s="67"/>
      <c r="J31" s="67"/>
      <c r="K31" s="67"/>
      <c r="L31" s="251"/>
      <c r="N31" s="201" t="s">
        <v>166</v>
      </c>
    </row>
    <row r="32" spans="1:14" ht="50.25" customHeight="1" x14ac:dyDescent="0.3">
      <c r="B32" s="200" t="str">
        <f>IF(C32="","",_xlfn.XLOOKUP(C32,経費NO.!$C$2:$C$18,経費NO.!$B$2:$B$18)&amp;"_"&amp;COUNTIF($C$29:C32,C32))</f>
        <v/>
      </c>
      <c r="C32" s="243"/>
      <c r="D32" s="68"/>
      <c r="E32" s="68"/>
      <c r="F32" s="68"/>
      <c r="G32" s="244"/>
      <c r="H32" s="244"/>
      <c r="I32" s="67"/>
      <c r="J32" s="67"/>
      <c r="K32" s="67"/>
      <c r="L32" s="251"/>
      <c r="N32" s="201" t="s">
        <v>166</v>
      </c>
    </row>
    <row r="33" spans="2:14" ht="50.25" customHeight="1" x14ac:dyDescent="0.3">
      <c r="B33" s="200" t="str">
        <f>IF(C33="","",_xlfn.XLOOKUP(C33,経費NO.!$C$2:$C$18,経費NO.!$B$2:$B$18)&amp;"_"&amp;COUNTIF($C$29:C33,C33))</f>
        <v/>
      </c>
      <c r="C33" s="243"/>
      <c r="D33" s="68"/>
      <c r="E33" s="68"/>
      <c r="F33" s="68"/>
      <c r="G33" s="244"/>
      <c r="H33" s="244"/>
      <c r="I33" s="67"/>
      <c r="J33" s="67"/>
      <c r="K33" s="67"/>
      <c r="L33" s="251"/>
      <c r="N33" s="201" t="s">
        <v>166</v>
      </c>
    </row>
    <row r="34" spans="2:14" ht="50.25" customHeight="1" x14ac:dyDescent="0.3">
      <c r="B34" s="200" t="str">
        <f>IF(C34="","",_xlfn.XLOOKUP(C34,経費NO.!$C$2:$C$18,経費NO.!$B$2:$B$18)&amp;"_"&amp;COUNTIF($C$29:C34,C34))</f>
        <v/>
      </c>
      <c r="C34" s="243"/>
      <c r="D34" s="68"/>
      <c r="E34" s="68"/>
      <c r="F34" s="68"/>
      <c r="G34" s="244"/>
      <c r="H34" s="244"/>
      <c r="I34" s="67"/>
      <c r="J34" s="67"/>
      <c r="K34" s="67"/>
      <c r="L34" s="251"/>
      <c r="N34" s="201" t="s">
        <v>166</v>
      </c>
    </row>
    <row r="35" spans="2:14" ht="50.25" customHeight="1" x14ac:dyDescent="0.3">
      <c r="B35" s="200" t="str">
        <f>IF(C35="","",_xlfn.XLOOKUP(C35,経費NO.!$C$2:$C$18,経費NO.!$B$2:$B$18)&amp;"_"&amp;COUNTIF($C$29:C35,C35))</f>
        <v/>
      </c>
      <c r="C35" s="243"/>
      <c r="D35" s="68"/>
      <c r="E35" s="68"/>
      <c r="F35" s="68"/>
      <c r="G35" s="244"/>
      <c r="H35" s="244"/>
      <c r="I35" s="67"/>
      <c r="J35" s="67"/>
      <c r="K35" s="67"/>
      <c r="L35" s="251"/>
      <c r="N35" s="201" t="s">
        <v>166</v>
      </c>
    </row>
    <row r="36" spans="2:14" ht="50.25" customHeight="1" x14ac:dyDescent="0.3">
      <c r="B36" s="200" t="str">
        <f>IF(C36="","",_xlfn.XLOOKUP(C36,経費NO.!$C$2:$C$18,経費NO.!$B$2:$B$18)&amp;"_"&amp;COUNTIF($C$29:C36,C36))</f>
        <v/>
      </c>
      <c r="C36" s="243"/>
      <c r="D36" s="68"/>
      <c r="E36" s="68"/>
      <c r="F36" s="68"/>
      <c r="G36" s="244"/>
      <c r="H36" s="244"/>
      <c r="I36" s="67"/>
      <c r="J36" s="67"/>
      <c r="K36" s="67"/>
      <c r="L36" s="251"/>
      <c r="N36" s="201" t="s">
        <v>166</v>
      </c>
    </row>
    <row r="37" spans="2:14" ht="50.25" customHeight="1" x14ac:dyDescent="0.3">
      <c r="B37" s="200" t="str">
        <f>IF(C37="","",_xlfn.XLOOKUP(C37,経費NO.!$C$2:$C$18,経費NO.!$B$2:$B$18)&amp;"_"&amp;COUNTIF($C$29:C37,C37))</f>
        <v/>
      </c>
      <c r="C37" s="243"/>
      <c r="D37" s="68"/>
      <c r="E37" s="68"/>
      <c r="F37" s="68"/>
      <c r="G37" s="244"/>
      <c r="H37" s="244"/>
      <c r="I37" s="67"/>
      <c r="J37" s="67"/>
      <c r="K37" s="67"/>
      <c r="L37" s="251"/>
      <c r="N37" s="201" t="s">
        <v>166</v>
      </c>
    </row>
    <row r="38" spans="2:14" ht="50.25" customHeight="1" x14ac:dyDescent="0.3">
      <c r="B38" s="200" t="str">
        <f>IF(C38="","",_xlfn.XLOOKUP(C38,経費NO.!$C$2:$C$18,経費NO.!$B$2:$B$18)&amp;"_"&amp;COUNTIF($C$29:C38,C38))</f>
        <v/>
      </c>
      <c r="C38" s="243"/>
      <c r="D38" s="68"/>
      <c r="E38" s="68"/>
      <c r="F38" s="68"/>
      <c r="G38" s="244"/>
      <c r="H38" s="244"/>
      <c r="I38" s="67"/>
      <c r="J38" s="67"/>
      <c r="K38" s="67"/>
      <c r="L38" s="251"/>
      <c r="N38" s="201" t="s">
        <v>166</v>
      </c>
    </row>
    <row r="39" spans="2:14" ht="50.25" customHeight="1" x14ac:dyDescent="0.3">
      <c r="B39" s="200" t="str">
        <f>IF(C39="","",_xlfn.XLOOKUP(C39,経費NO.!$C$2:$C$18,経費NO.!$B$2:$B$18)&amp;"_"&amp;COUNTIF($C$29:C39,C39))</f>
        <v/>
      </c>
      <c r="C39" s="243"/>
      <c r="D39" s="68"/>
      <c r="E39" s="68"/>
      <c r="F39" s="68"/>
      <c r="G39" s="244"/>
      <c r="H39" s="244"/>
      <c r="I39" s="67"/>
      <c r="J39" s="67"/>
      <c r="K39" s="67"/>
      <c r="L39" s="251"/>
      <c r="N39" s="201" t="s">
        <v>166</v>
      </c>
    </row>
    <row r="40" spans="2:14" ht="50.25" customHeight="1" x14ac:dyDescent="0.3">
      <c r="B40" s="200" t="str">
        <f>IF(C40="","",_xlfn.XLOOKUP(C40,経費NO.!$C$2:$C$18,経費NO.!$B$2:$B$18)&amp;"_"&amp;COUNTIF($C$29:C40,C40))</f>
        <v/>
      </c>
      <c r="C40" s="243"/>
      <c r="D40" s="68"/>
      <c r="E40" s="68"/>
      <c r="F40" s="68"/>
      <c r="G40" s="244"/>
      <c r="H40" s="244"/>
      <c r="I40" s="67"/>
      <c r="J40" s="67"/>
      <c r="K40" s="67"/>
      <c r="L40" s="251"/>
      <c r="N40" s="201" t="s">
        <v>166</v>
      </c>
    </row>
    <row r="41" spans="2:14" ht="50.25" customHeight="1" x14ac:dyDescent="0.3">
      <c r="B41" s="200" t="str">
        <f>IF(C41="","",_xlfn.XLOOKUP(C41,経費NO.!$C$2:$C$18,経費NO.!$B$2:$B$18)&amp;"_"&amp;COUNTIF($C$29:C41,C41))</f>
        <v/>
      </c>
      <c r="C41" s="243"/>
      <c r="D41" s="68"/>
      <c r="E41" s="68"/>
      <c r="F41" s="68"/>
      <c r="G41" s="244"/>
      <c r="H41" s="244"/>
      <c r="I41" s="67"/>
      <c r="J41" s="67"/>
      <c r="K41" s="67"/>
      <c r="L41" s="251"/>
      <c r="N41" s="201" t="s">
        <v>166</v>
      </c>
    </row>
    <row r="42" spans="2:14" ht="50.25" customHeight="1" x14ac:dyDescent="0.3">
      <c r="B42" s="200" t="str">
        <f>IF(C42="","",_xlfn.XLOOKUP(C42,経費NO.!$C$2:$C$18,経費NO.!$B$2:$B$18)&amp;"_"&amp;COUNTIF($C$29:C42,C42))</f>
        <v/>
      </c>
      <c r="C42" s="243"/>
      <c r="D42" s="68"/>
      <c r="E42" s="68"/>
      <c r="F42" s="68"/>
      <c r="G42" s="244"/>
      <c r="H42" s="244"/>
      <c r="I42" s="67"/>
      <c r="J42" s="67"/>
      <c r="K42" s="67"/>
      <c r="L42" s="251"/>
      <c r="N42" s="201" t="s">
        <v>166</v>
      </c>
    </row>
    <row r="43" spans="2:14" ht="50.25" customHeight="1" x14ac:dyDescent="0.3">
      <c r="B43" s="200" t="str">
        <f>IF(C43="","",_xlfn.XLOOKUP(C43,経費NO.!$C$2:$C$18,経費NO.!$B$2:$B$18)&amp;"_"&amp;COUNTIF($C$29:C43,C43))</f>
        <v/>
      </c>
      <c r="C43" s="243"/>
      <c r="D43" s="68"/>
      <c r="E43" s="68"/>
      <c r="F43" s="68"/>
      <c r="G43" s="244"/>
      <c r="H43" s="244"/>
      <c r="I43" s="68"/>
      <c r="J43" s="68"/>
      <c r="K43" s="68"/>
      <c r="L43" s="251"/>
      <c r="N43" s="201" t="s">
        <v>166</v>
      </c>
    </row>
    <row r="44" spans="2:14" ht="50.25" customHeight="1" x14ac:dyDescent="0.3">
      <c r="B44" s="200" t="str">
        <f>IF(C44="","",_xlfn.XLOOKUP(C44,経費NO.!$C$2:$C$18,経費NO.!$B$2:$B$18)&amp;"_"&amp;COUNTIF($C$29:C44,C44))</f>
        <v/>
      </c>
      <c r="C44" s="243"/>
      <c r="D44" s="68"/>
      <c r="E44" s="68"/>
      <c r="F44" s="68"/>
      <c r="G44" s="244"/>
      <c r="H44" s="244"/>
      <c r="I44" s="68"/>
      <c r="J44" s="68"/>
      <c r="K44" s="68"/>
      <c r="L44" s="251"/>
      <c r="N44" s="201" t="s">
        <v>166</v>
      </c>
    </row>
    <row r="45" spans="2:14" ht="50.25" customHeight="1" x14ac:dyDescent="0.3">
      <c r="B45" s="200" t="str">
        <f>IF(C45="","",_xlfn.XLOOKUP(C45,経費NO.!$C$2:$C$18,経費NO.!$B$2:$B$18)&amp;"_"&amp;COUNTIF($C$29:C45,C45))</f>
        <v/>
      </c>
      <c r="C45" s="243"/>
      <c r="D45" s="68"/>
      <c r="E45" s="68"/>
      <c r="F45" s="68"/>
      <c r="G45" s="244"/>
      <c r="H45" s="244"/>
      <c r="I45" s="68"/>
      <c r="J45" s="68"/>
      <c r="K45" s="68"/>
      <c r="L45" s="251"/>
      <c r="N45" s="201" t="s">
        <v>166</v>
      </c>
    </row>
    <row r="46" spans="2:14" ht="50.25" customHeight="1" x14ac:dyDescent="0.3">
      <c r="B46" s="200" t="str">
        <f>IF(C46="","",_xlfn.XLOOKUP(C46,経費NO.!$C$2:$C$18,経費NO.!$B$2:$B$18)&amp;"_"&amp;COUNTIF($C$29:C46,C46))</f>
        <v/>
      </c>
      <c r="C46" s="243"/>
      <c r="D46" s="68"/>
      <c r="E46" s="68"/>
      <c r="F46" s="68"/>
      <c r="G46" s="244"/>
      <c r="H46" s="244"/>
      <c r="I46" s="68"/>
      <c r="J46" s="68"/>
      <c r="K46" s="68"/>
      <c r="L46" s="251"/>
      <c r="N46" s="201" t="s">
        <v>166</v>
      </c>
    </row>
    <row r="47" spans="2:14" ht="50.25" customHeight="1" x14ac:dyDescent="0.3">
      <c r="B47" s="200" t="str">
        <f>IF(C47="","",_xlfn.XLOOKUP(C47,経費NO.!$C$2:$C$18,経費NO.!$B$2:$B$18)&amp;"_"&amp;COUNTIF($C$29:C47,C47))</f>
        <v/>
      </c>
      <c r="C47" s="243"/>
      <c r="D47" s="68"/>
      <c r="E47" s="68"/>
      <c r="F47" s="68"/>
      <c r="G47" s="244"/>
      <c r="H47" s="244"/>
      <c r="I47" s="68"/>
      <c r="J47" s="68"/>
      <c r="K47" s="68"/>
      <c r="L47" s="251"/>
      <c r="N47" s="201" t="s">
        <v>166</v>
      </c>
    </row>
    <row r="48" spans="2:14" ht="50.25" customHeight="1" x14ac:dyDescent="0.3">
      <c r="B48" s="241" t="str">
        <f>IF(C48="","",_xlfn.XLOOKUP(C48,経費NO.!$C$2:$C$18,経費NO.!$B$2:$B$18)&amp;"_"&amp;COUNTIF($C$29:C48,C48))</f>
        <v/>
      </c>
      <c r="C48" s="252"/>
      <c r="D48" s="69"/>
      <c r="E48" s="69"/>
      <c r="F48" s="69"/>
      <c r="G48" s="253"/>
      <c r="H48" s="253"/>
      <c r="I48" s="69"/>
      <c r="J48" s="69"/>
      <c r="K48" s="69"/>
      <c r="L48" s="255"/>
      <c r="N48" s="201" t="s">
        <v>166</v>
      </c>
    </row>
    <row r="49" spans="1:14" x14ac:dyDescent="0.3">
      <c r="B49" s="242" t="s">
        <v>63</v>
      </c>
      <c r="N49" s="201" t="s">
        <v>166</v>
      </c>
    </row>
    <row r="50" spans="1:14" x14ac:dyDescent="0.3">
      <c r="N50" s="201" t="s">
        <v>166</v>
      </c>
    </row>
    <row r="51" spans="1:14" x14ac:dyDescent="0.3">
      <c r="A51" s="201" t="s">
        <v>166</v>
      </c>
      <c r="B51" s="201" t="s">
        <v>166</v>
      </c>
      <c r="C51" s="201" t="s">
        <v>166</v>
      </c>
      <c r="D51" s="201" t="s">
        <v>166</v>
      </c>
      <c r="E51" s="201" t="s">
        <v>166</v>
      </c>
      <c r="F51" s="201" t="s">
        <v>166</v>
      </c>
      <c r="G51" s="201" t="s">
        <v>166</v>
      </c>
      <c r="H51" s="201" t="s">
        <v>166</v>
      </c>
      <c r="I51" s="201" t="s">
        <v>166</v>
      </c>
      <c r="J51" s="201" t="s">
        <v>166</v>
      </c>
      <c r="K51" s="201" t="s">
        <v>166</v>
      </c>
      <c r="L51" s="201" t="s">
        <v>166</v>
      </c>
      <c r="M51" s="201" t="s">
        <v>166</v>
      </c>
      <c r="N51" s="201" t="s">
        <v>166</v>
      </c>
    </row>
  </sheetData>
  <sheetProtection algorithmName="SHA-512" hashValue="U2/+uy6zp2V8I0xgR7LDUk4lzm1Jy9efSWAJZEP3tMvCB0d1WalDRtfyC8QKigIpEigI5TNHnvb/zXKmLyVHmA==" saltValue="oEG58SE9FsF9sdd8Cyg/nA==" spinCount="100000" sheet="1" objects="1" scenarios="1" selectLockedCells="1"/>
  <phoneticPr fontId="5"/>
  <conditionalFormatting sqref="C29:C48">
    <cfRule type="expression" dxfId="230" priority="16">
      <formula>IF($C29&lt;&gt;"",TRUE,FALSE)</formula>
    </cfRule>
  </conditionalFormatting>
  <conditionalFormatting sqref="C20:D21">
    <cfRule type="cellIs" dxfId="229" priority="25" operator="equal">
      <formula>"入力不要"</formula>
    </cfRule>
    <cfRule type="cellIs" dxfId="228" priority="26" operator="equal">
      <formula>"該当必須"</formula>
    </cfRule>
    <cfRule type="cellIs" dxfId="227" priority="27" operator="equal">
      <formula>"必須"</formula>
    </cfRule>
  </conditionalFormatting>
  <conditionalFormatting sqref="D5:D19 B16:B19">
    <cfRule type="cellIs" dxfId="226" priority="31" operator="equal">
      <formula>"入力不要"</formula>
    </cfRule>
    <cfRule type="cellIs" dxfId="225" priority="32" operator="equal">
      <formula>"該当必須"</formula>
    </cfRule>
    <cfRule type="cellIs" dxfId="224" priority="33" operator="equal">
      <formula>"必須"</formula>
    </cfRule>
  </conditionalFormatting>
  <conditionalFormatting sqref="D29:D48">
    <cfRule type="expression" dxfId="223" priority="23">
      <formula>IF(D29&lt;&gt;"",TRUE,FALSE)</formula>
    </cfRule>
    <cfRule type="expression" dxfId="222" priority="24">
      <formula>IF(C29&lt;&gt;"",TRUE,FALSE)</formula>
    </cfRule>
  </conditionalFormatting>
  <conditionalFormatting sqref="E29:E48">
    <cfRule type="expression" dxfId="221" priority="21">
      <formula>IF(E29&lt;&gt;"",TRUE,FALSE)</formula>
    </cfRule>
    <cfRule type="expression" dxfId="220" priority="22">
      <formula>IF(D29&lt;&gt;"",TRUE,FALSE)</formula>
    </cfRule>
  </conditionalFormatting>
  <conditionalFormatting sqref="F29:F48">
    <cfRule type="expression" dxfId="219" priority="19">
      <formula>IF(F29&lt;&gt;"",TRUE,FALSE)</formula>
    </cfRule>
    <cfRule type="expression" dxfId="218" priority="20">
      <formula>IF(E29&lt;&gt;"",TRUE,FALSE)</formula>
    </cfRule>
  </conditionalFormatting>
  <conditionalFormatting sqref="G29:G48">
    <cfRule type="expression" dxfId="217" priority="17">
      <formula>IF(G29&lt;&gt;"",TRUE,FALSE)</formula>
    </cfRule>
    <cfRule type="expression" dxfId="216" priority="18">
      <formula>IF(F29&lt;&gt;"",TRUE,FALSE)</formula>
    </cfRule>
  </conditionalFormatting>
  <conditionalFormatting sqref="H29:H48">
    <cfRule type="expression" dxfId="215" priority="14">
      <formula>IF(H29&lt;&gt;"",TRUE,FALSE)</formula>
    </cfRule>
    <cfRule type="expression" dxfId="214" priority="15">
      <formula>IF(G29&lt;&gt;"",TRUE,FALSE)</formula>
    </cfRule>
  </conditionalFormatting>
  <conditionalFormatting sqref="I29:I48">
    <cfRule type="expression" dxfId="213" priority="8">
      <formula>IF($I29="提出なし",TRUE,FALSE)</formula>
    </cfRule>
    <cfRule type="expression" dxfId="212" priority="9">
      <formula>IF($I29="提出あり",TRUE,FALSE)</formula>
    </cfRule>
    <cfRule type="expression" dxfId="211" priority="10">
      <formula>IF($H29&lt;&gt;"",TRUE,FALSE)</formula>
    </cfRule>
  </conditionalFormatting>
  <conditionalFormatting sqref="J29:J48">
    <cfRule type="expression" dxfId="210" priority="5">
      <formula>IF($J29="提出なし",TRUE,FALSE)</formula>
    </cfRule>
    <cfRule type="expression" dxfId="209" priority="6">
      <formula>IF($J29="提出あり",TRUE,FALSE)</formula>
    </cfRule>
    <cfRule type="expression" dxfId="208" priority="7">
      <formula>IF($I29="提出あり",TRUE,FALSE)</formula>
    </cfRule>
  </conditionalFormatting>
  <conditionalFormatting sqref="K29:K48">
    <cfRule type="expression" dxfId="207" priority="3">
      <formula>IF($K29&lt;&gt;"",TRUE,FALSE)</formula>
    </cfRule>
    <cfRule type="expression" dxfId="206" priority="4">
      <formula>IF($J29="提出あり",TRUE,FALSE)</formula>
    </cfRule>
  </conditionalFormatting>
  <conditionalFormatting sqref="L29:L48">
    <cfRule type="expression" dxfId="205" priority="1">
      <formula>IF($C29&lt;&gt;"",TRUE,FALSE)</formula>
    </cfRule>
  </conditionalFormatting>
  <dataValidations count="4">
    <dataValidation type="list" allowBlank="1" showInputMessage="1" showErrorMessage="1" sqref="A29:A42" xr:uid="{B66A2754-A510-40E9-B5C6-FFDF21BB9FBC}">
      <formula1>$A$27</formula1>
    </dataValidation>
    <dataValidation type="list" allowBlank="1" showInputMessage="1" showErrorMessage="1" sqref="I29:I48" xr:uid="{30C11975-561C-4B8A-88BF-2F040F2540C3}">
      <formula1>$I$25:$I$26</formula1>
    </dataValidation>
    <dataValidation type="list" allowBlank="1" showInputMessage="1" showErrorMessage="1" sqref="J29:J48" xr:uid="{D34BC967-D313-46C2-A8CA-1989A65BEFB9}">
      <formula1>$J$25:$J$26</formula1>
    </dataValidation>
    <dataValidation type="list" allowBlank="1" showInputMessage="1" showErrorMessage="1" sqref="K29:K48" xr:uid="{0A5847C5-C451-4BBC-9389-24ACD91FFB0D}">
      <formula1>$K$25:$K$26</formula1>
    </dataValidation>
  </dataValidations>
  <pageMargins left="0.7" right="0.7" top="0.75" bottom="0.75" header="0.3" footer="0.3"/>
  <pageSetup paperSize="9" scale="19"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98086C17-3A70-44CF-AD77-AD151CEF1C09}">
          <x14:formula1>
            <xm:f>経費NO.!$C$6</xm:f>
          </x14:formula1>
          <xm:sqref>C29:C48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8006A-DFA7-4BD2-9CB2-105E2D372F86}">
  <sheetPr>
    <tabColor theme="5" tint="0.59999389629810485"/>
  </sheetPr>
  <dimension ref="A1:S51"/>
  <sheetViews>
    <sheetView workbookViewId="0">
      <selection activeCell="C29" sqref="C29"/>
    </sheetView>
  </sheetViews>
  <sheetFormatPr defaultColWidth="9.109375" defaultRowHeight="16.8" x14ac:dyDescent="0.3"/>
  <cols>
    <col min="1" max="1" width="9.109375" style="202"/>
    <col min="2" max="2" width="15.6640625" style="201" customWidth="1"/>
    <col min="3" max="4" width="30.6640625" style="202" customWidth="1"/>
    <col min="5" max="5" width="60.6640625" style="202" customWidth="1"/>
    <col min="6" max="7" width="15.6640625" style="202" customWidth="1"/>
    <col min="8" max="10" width="30.6640625" style="202" customWidth="1"/>
    <col min="11" max="13" width="15.6640625" style="202" customWidth="1"/>
    <col min="14" max="14" width="75.6640625" style="202" customWidth="1"/>
    <col min="15" max="16" width="30.6640625" style="202" customWidth="1"/>
    <col min="17" max="17" width="60.6640625" style="202" customWidth="1"/>
    <col min="18" max="18" width="9.109375" style="202" customWidth="1"/>
    <col min="19" max="16384" width="9.109375" style="202"/>
  </cols>
  <sheetData>
    <row r="1" spans="2:19" x14ac:dyDescent="0.3">
      <c r="S1" s="201" t="s">
        <v>166</v>
      </c>
    </row>
    <row r="2" spans="2:19" ht="20.399999999999999" x14ac:dyDescent="0.3">
      <c r="B2" s="256" t="s">
        <v>2</v>
      </c>
      <c r="C2" s="257" t="s">
        <v>175</v>
      </c>
      <c r="E2" s="205"/>
      <c r="F2" s="205"/>
      <c r="G2" s="205"/>
      <c r="S2" s="201" t="s">
        <v>166</v>
      </c>
    </row>
    <row r="3" spans="2:19" x14ac:dyDescent="0.3">
      <c r="C3" s="206"/>
      <c r="D3" s="207"/>
      <c r="S3" s="201" t="s">
        <v>166</v>
      </c>
    </row>
    <row r="4" spans="2:19" ht="20.399999999999999" x14ac:dyDescent="0.3">
      <c r="B4" s="265" t="s">
        <v>58</v>
      </c>
      <c r="C4" s="209"/>
      <c r="D4" s="210"/>
      <c r="E4" s="209"/>
      <c r="F4" s="209"/>
      <c r="G4" s="209"/>
      <c r="H4" s="209"/>
      <c r="I4" s="209"/>
      <c r="J4" s="211"/>
      <c r="S4" s="201" t="s">
        <v>166</v>
      </c>
    </row>
    <row r="5" spans="2:19" ht="20.399999999999999" x14ac:dyDescent="0.3">
      <c r="B5" s="266" t="s">
        <v>220</v>
      </c>
      <c r="C5" s="213"/>
      <c r="D5" s="214"/>
      <c r="E5" s="215"/>
      <c r="F5" s="215"/>
      <c r="G5" s="215"/>
      <c r="H5" s="213"/>
      <c r="I5" s="213"/>
      <c r="J5" s="216"/>
      <c r="S5" s="201" t="s">
        <v>166</v>
      </c>
    </row>
    <row r="6" spans="2:19" ht="20.399999999999999" x14ac:dyDescent="0.3">
      <c r="B6" s="217" t="s">
        <v>241</v>
      </c>
      <c r="C6" s="213"/>
      <c r="D6" s="94"/>
      <c r="E6" s="94"/>
      <c r="F6" s="94"/>
      <c r="G6" s="94"/>
      <c r="H6" s="94"/>
      <c r="I6" s="94"/>
      <c r="J6" s="218"/>
      <c r="K6" s="94"/>
      <c r="L6" s="94"/>
      <c r="M6" s="94"/>
      <c r="N6" s="94"/>
      <c r="O6" s="94"/>
      <c r="P6" s="94"/>
      <c r="Q6" s="94"/>
      <c r="S6" s="201" t="s">
        <v>166</v>
      </c>
    </row>
    <row r="7" spans="2:19" ht="20.399999999999999" x14ac:dyDescent="0.3">
      <c r="B7" s="217" t="s">
        <v>248</v>
      </c>
      <c r="C7" s="213"/>
      <c r="D7" s="94"/>
      <c r="E7" s="94"/>
      <c r="F7" s="94"/>
      <c r="G7" s="94"/>
      <c r="H7" s="94"/>
      <c r="I7" s="94"/>
      <c r="J7" s="218"/>
      <c r="K7" s="94"/>
      <c r="L7" s="94"/>
      <c r="M7" s="94"/>
      <c r="N7" s="94"/>
      <c r="O7" s="94"/>
      <c r="P7" s="94"/>
      <c r="Q7" s="94"/>
      <c r="S7" s="201" t="s">
        <v>166</v>
      </c>
    </row>
    <row r="8" spans="2:19" ht="20.399999999999999" x14ac:dyDescent="0.3">
      <c r="B8" s="217" t="s">
        <v>242</v>
      </c>
      <c r="C8" s="213"/>
      <c r="D8" s="94"/>
      <c r="E8" s="94"/>
      <c r="F8" s="94"/>
      <c r="G8" s="94"/>
      <c r="H8" s="94"/>
      <c r="I8" s="94"/>
      <c r="J8" s="218"/>
      <c r="K8" s="94"/>
      <c r="L8" s="94"/>
      <c r="M8" s="94"/>
      <c r="N8" s="94"/>
      <c r="O8" s="94"/>
      <c r="P8" s="94"/>
      <c r="Q8" s="94"/>
      <c r="S8" s="201" t="s">
        <v>166</v>
      </c>
    </row>
    <row r="9" spans="2:19" ht="20.399999999999999" x14ac:dyDescent="0.3">
      <c r="B9" s="217" t="s">
        <v>249</v>
      </c>
      <c r="C9" s="213"/>
      <c r="D9" s="94"/>
      <c r="E9" s="94"/>
      <c r="F9" s="94"/>
      <c r="G9" s="94"/>
      <c r="H9" s="94"/>
      <c r="I9" s="94"/>
      <c r="J9" s="218"/>
      <c r="K9" s="94"/>
      <c r="L9" s="94"/>
      <c r="M9" s="94"/>
      <c r="N9" s="94"/>
      <c r="O9" s="94"/>
      <c r="P9" s="94"/>
      <c r="Q9" s="94"/>
      <c r="S9" s="201" t="s">
        <v>166</v>
      </c>
    </row>
    <row r="10" spans="2:19" ht="20.399999999999999" x14ac:dyDescent="0.3">
      <c r="B10" s="217" t="s">
        <v>243</v>
      </c>
      <c r="C10" s="213"/>
      <c r="D10" s="94"/>
      <c r="E10" s="94"/>
      <c r="F10" s="94"/>
      <c r="G10" s="94"/>
      <c r="H10" s="94"/>
      <c r="I10" s="94"/>
      <c r="J10" s="218"/>
      <c r="K10" s="94"/>
      <c r="L10" s="94"/>
      <c r="M10" s="94"/>
      <c r="N10" s="94"/>
      <c r="O10" s="94"/>
      <c r="P10" s="94"/>
      <c r="Q10" s="94"/>
      <c r="S10" s="201" t="s">
        <v>166</v>
      </c>
    </row>
    <row r="11" spans="2:19" ht="20.399999999999999" x14ac:dyDescent="0.3">
      <c r="B11" s="217" t="s">
        <v>244</v>
      </c>
      <c r="C11" s="213"/>
      <c r="D11" s="94"/>
      <c r="E11" s="94"/>
      <c r="F11" s="94"/>
      <c r="G11" s="94"/>
      <c r="H11" s="94"/>
      <c r="I11" s="94"/>
      <c r="J11" s="218"/>
      <c r="K11" s="94"/>
      <c r="L11" s="94"/>
      <c r="M11" s="94"/>
      <c r="N11" s="94"/>
      <c r="O11" s="94"/>
      <c r="P11" s="94"/>
      <c r="Q11" s="94"/>
      <c r="S11" s="201" t="s">
        <v>166</v>
      </c>
    </row>
    <row r="12" spans="2:19" ht="20.399999999999999" x14ac:dyDescent="0.3">
      <c r="B12" s="217" t="s">
        <v>245</v>
      </c>
      <c r="C12" s="213"/>
      <c r="D12" s="94"/>
      <c r="E12" s="94"/>
      <c r="F12" s="94"/>
      <c r="G12" s="94"/>
      <c r="H12" s="94"/>
      <c r="I12" s="94"/>
      <c r="J12" s="218"/>
      <c r="K12" s="94"/>
      <c r="L12" s="94"/>
      <c r="M12" s="94"/>
      <c r="N12" s="94"/>
      <c r="O12" s="94"/>
      <c r="P12" s="94"/>
      <c r="Q12" s="94"/>
      <c r="S12" s="201" t="s">
        <v>166</v>
      </c>
    </row>
    <row r="13" spans="2:19" ht="20.399999999999999" x14ac:dyDescent="0.3">
      <c r="B13" s="217" t="s">
        <v>246</v>
      </c>
      <c r="C13" s="213"/>
      <c r="D13" s="94"/>
      <c r="E13" s="94"/>
      <c r="F13" s="94"/>
      <c r="G13" s="94"/>
      <c r="H13" s="94"/>
      <c r="I13" s="94"/>
      <c r="J13" s="218"/>
      <c r="K13" s="94"/>
      <c r="L13" s="94"/>
      <c r="M13" s="94"/>
      <c r="N13" s="94"/>
      <c r="O13" s="94"/>
      <c r="P13" s="94"/>
      <c r="Q13" s="94"/>
      <c r="S13" s="201" t="s">
        <v>166</v>
      </c>
    </row>
    <row r="14" spans="2:19" ht="20.399999999999999" x14ac:dyDescent="0.3">
      <c r="B14" s="217" t="s">
        <v>247</v>
      </c>
      <c r="C14" s="213"/>
      <c r="D14" s="94"/>
      <c r="E14" s="94"/>
      <c r="F14" s="94"/>
      <c r="G14" s="94"/>
      <c r="H14" s="94"/>
      <c r="I14" s="94"/>
      <c r="J14" s="218"/>
      <c r="K14" s="94"/>
      <c r="L14" s="94"/>
      <c r="M14" s="94"/>
      <c r="N14" s="94"/>
      <c r="O14" s="94"/>
      <c r="P14" s="94"/>
      <c r="Q14" s="94"/>
      <c r="S14" s="201" t="s">
        <v>166</v>
      </c>
    </row>
    <row r="15" spans="2:19" ht="20.399999999999999" x14ac:dyDescent="0.3">
      <c r="B15" s="217" t="s">
        <v>250</v>
      </c>
      <c r="C15" s="213"/>
      <c r="D15" s="94"/>
      <c r="E15" s="94"/>
      <c r="F15" s="94"/>
      <c r="G15" s="94"/>
      <c r="H15" s="94"/>
      <c r="I15" s="94"/>
      <c r="J15" s="218"/>
      <c r="K15" s="94"/>
      <c r="L15" s="94"/>
      <c r="M15" s="94"/>
      <c r="N15" s="94"/>
      <c r="O15" s="94"/>
      <c r="P15" s="94"/>
      <c r="Q15" s="94"/>
      <c r="S15" s="201" t="s">
        <v>166</v>
      </c>
    </row>
    <row r="16" spans="2:19" ht="20.399999999999999" x14ac:dyDescent="0.3">
      <c r="B16" s="258" t="s">
        <v>221</v>
      </c>
      <c r="C16" s="213"/>
      <c r="D16" s="94"/>
      <c r="E16" s="94"/>
      <c r="F16" s="94"/>
      <c r="G16" s="94"/>
      <c r="H16" s="94"/>
      <c r="I16" s="94"/>
      <c r="J16" s="218"/>
      <c r="K16" s="94"/>
      <c r="L16" s="94"/>
      <c r="M16" s="94"/>
      <c r="N16" s="94"/>
      <c r="O16" s="94"/>
      <c r="P16" s="94"/>
      <c r="Q16" s="94"/>
      <c r="S16" s="201" t="s">
        <v>166</v>
      </c>
    </row>
    <row r="17" spans="1:19" ht="20.399999999999999" x14ac:dyDescent="0.3">
      <c r="B17" s="259" t="s">
        <v>226</v>
      </c>
      <c r="C17" s="222"/>
      <c r="D17" s="97"/>
      <c r="E17" s="97"/>
      <c r="F17" s="97"/>
      <c r="G17" s="97"/>
      <c r="H17" s="97"/>
      <c r="I17" s="97"/>
      <c r="J17" s="260"/>
      <c r="K17" s="94"/>
      <c r="L17" s="94"/>
      <c r="M17" s="94"/>
      <c r="N17" s="94"/>
      <c r="O17" s="94"/>
      <c r="P17" s="94"/>
      <c r="Q17" s="94"/>
      <c r="S17" s="201" t="s">
        <v>166</v>
      </c>
    </row>
    <row r="18" spans="1:19" x14ac:dyDescent="0.3">
      <c r="B18" s="220"/>
      <c r="D18" s="94"/>
      <c r="E18" s="94"/>
      <c r="F18" s="94"/>
      <c r="G18" s="94"/>
      <c r="H18" s="94"/>
      <c r="I18" s="94"/>
      <c r="J18" s="94"/>
      <c r="K18" s="94"/>
      <c r="L18" s="94"/>
      <c r="M18" s="94"/>
      <c r="N18" s="94"/>
      <c r="O18" s="94"/>
      <c r="P18" s="94"/>
      <c r="Q18" s="94"/>
      <c r="S18" s="201" t="s">
        <v>166</v>
      </c>
    </row>
    <row r="19" spans="1:19" x14ac:dyDescent="0.3">
      <c r="C19" s="261"/>
      <c r="D19" s="214"/>
      <c r="E19" s="205"/>
      <c r="F19" s="205"/>
      <c r="G19" s="205"/>
      <c r="S19" s="201" t="s">
        <v>166</v>
      </c>
    </row>
    <row r="20" spans="1:19" ht="16.5" customHeight="1" x14ac:dyDescent="0.3">
      <c r="C20" s="233"/>
      <c r="D20" s="214"/>
      <c r="E20" s="205"/>
      <c r="F20" s="205"/>
      <c r="G20" s="205"/>
      <c r="S20" s="201" t="s">
        <v>166</v>
      </c>
    </row>
    <row r="21" spans="1:19" ht="16.5" customHeight="1" x14ac:dyDescent="0.3">
      <c r="C21" s="233"/>
      <c r="D21" s="214"/>
      <c r="E21" s="205"/>
      <c r="F21" s="205"/>
      <c r="G21" s="205"/>
      <c r="S21" s="201" t="s">
        <v>166</v>
      </c>
    </row>
    <row r="22" spans="1:19" ht="16.5" customHeight="1" x14ac:dyDescent="0.3">
      <c r="C22" s="205"/>
      <c r="D22" s="226"/>
      <c r="E22" s="205"/>
      <c r="F22" s="205"/>
      <c r="G22" s="205"/>
      <c r="S22" s="201" t="s">
        <v>166</v>
      </c>
    </row>
    <row r="23" spans="1:19" ht="16.5" customHeight="1" x14ac:dyDescent="0.3">
      <c r="S23" s="201" t="s">
        <v>166</v>
      </c>
    </row>
    <row r="24" spans="1:19" ht="16.5" customHeight="1" x14ac:dyDescent="0.3">
      <c r="K24" s="232"/>
      <c r="L24" s="232"/>
      <c r="M24" s="267"/>
      <c r="N24" s="262"/>
      <c r="P24" s="226"/>
      <c r="Q24" s="232"/>
      <c r="R24" s="215"/>
      <c r="S24" s="201" t="s">
        <v>166</v>
      </c>
    </row>
    <row r="25" spans="1:19" ht="16.5" customHeight="1" x14ac:dyDescent="0.3">
      <c r="F25" s="230" t="s">
        <v>173</v>
      </c>
      <c r="G25" s="230" t="s">
        <v>173</v>
      </c>
      <c r="K25" s="263" t="s">
        <v>13</v>
      </c>
      <c r="L25" s="264" t="s">
        <v>13</v>
      </c>
      <c r="M25" s="264" t="s">
        <v>13</v>
      </c>
      <c r="N25" s="264" t="s">
        <v>13</v>
      </c>
      <c r="P25" s="233"/>
      <c r="Q25" s="232"/>
      <c r="R25" s="215"/>
      <c r="S25" s="201" t="s">
        <v>166</v>
      </c>
    </row>
    <row r="26" spans="1:19" x14ac:dyDescent="0.3">
      <c r="D26" s="226"/>
      <c r="F26" s="268" t="s">
        <v>174</v>
      </c>
      <c r="G26" s="268" t="s">
        <v>174</v>
      </c>
      <c r="K26" s="228" t="s">
        <v>164</v>
      </c>
      <c r="L26" s="228" t="s">
        <v>164</v>
      </c>
      <c r="M26" s="228" t="s">
        <v>164</v>
      </c>
      <c r="N26" s="228" t="s">
        <v>164</v>
      </c>
      <c r="S26" s="201" t="s">
        <v>166</v>
      </c>
    </row>
    <row r="27" spans="1:19" x14ac:dyDescent="0.3">
      <c r="C27" s="234" t="s">
        <v>158</v>
      </c>
      <c r="F27" s="234" t="s">
        <v>158</v>
      </c>
      <c r="G27" s="234" t="s">
        <v>158</v>
      </c>
      <c r="I27" s="234" t="s">
        <v>165</v>
      </c>
      <c r="J27" s="234" t="s">
        <v>165</v>
      </c>
      <c r="K27" s="234" t="s">
        <v>158</v>
      </c>
      <c r="L27" s="235" t="s">
        <v>158</v>
      </c>
      <c r="M27" s="235" t="s">
        <v>158</v>
      </c>
      <c r="N27" s="235" t="s">
        <v>158</v>
      </c>
      <c r="S27" s="201" t="s">
        <v>166</v>
      </c>
    </row>
    <row r="28" spans="1:19" s="240" customFormat="1" ht="50.1" customHeight="1" thickBot="1" x14ac:dyDescent="0.35">
      <c r="A28" s="202"/>
      <c r="B28" s="236" t="s">
        <v>3</v>
      </c>
      <c r="C28" s="237" t="s">
        <v>4</v>
      </c>
      <c r="D28" s="237" t="s">
        <v>5</v>
      </c>
      <c r="E28" s="237" t="s">
        <v>6</v>
      </c>
      <c r="F28" s="238" t="s">
        <v>239</v>
      </c>
      <c r="G28" s="238" t="s">
        <v>240</v>
      </c>
      <c r="H28" s="238" t="s">
        <v>176</v>
      </c>
      <c r="I28" s="238" t="s">
        <v>309</v>
      </c>
      <c r="J28" s="238" t="s">
        <v>310</v>
      </c>
      <c r="K28" s="237" t="s">
        <v>8</v>
      </c>
      <c r="L28" s="237" t="s">
        <v>9</v>
      </c>
      <c r="M28" s="237" t="s">
        <v>10</v>
      </c>
      <c r="N28" s="238" t="s">
        <v>180</v>
      </c>
      <c r="O28" s="237" t="s">
        <v>49</v>
      </c>
      <c r="P28" s="237" t="s">
        <v>313</v>
      </c>
      <c r="Q28" s="239" t="s">
        <v>62</v>
      </c>
      <c r="S28" s="201" t="s">
        <v>166</v>
      </c>
    </row>
    <row r="29" spans="1:19" ht="50.25" customHeight="1" thickTop="1" x14ac:dyDescent="0.3">
      <c r="B29" s="200" t="str">
        <f>IF(C29="","",_xlfn.XLOOKUP(C29,経費NO.!$C$2:$C$18,経費NO.!$B$2:$B$18)&amp;"_"&amp;COUNTIF($C$29:C29,C29))</f>
        <v/>
      </c>
      <c r="C29" s="243"/>
      <c r="D29" s="68"/>
      <c r="E29" s="68"/>
      <c r="F29" s="68"/>
      <c r="G29" s="269"/>
      <c r="H29" s="68"/>
      <c r="I29" s="244"/>
      <c r="J29" s="244"/>
      <c r="K29" s="67"/>
      <c r="L29" s="67"/>
      <c r="M29" s="67"/>
      <c r="N29" s="67"/>
      <c r="O29" s="67"/>
      <c r="P29" s="248"/>
      <c r="Q29" s="247"/>
      <c r="S29" s="201" t="s">
        <v>166</v>
      </c>
    </row>
    <row r="30" spans="1:19" ht="50.25" customHeight="1" x14ac:dyDescent="0.3">
      <c r="B30" s="200" t="str">
        <f>IF(C30="","",_xlfn.XLOOKUP(C30,経費NO.!$C$2:$C$18,経費NO.!$B$2:$B$18)&amp;"_"&amp;COUNTIF($C$29:C30,C30))</f>
        <v/>
      </c>
      <c r="C30" s="243"/>
      <c r="D30" s="68"/>
      <c r="E30" s="68"/>
      <c r="F30" s="68"/>
      <c r="G30" s="269"/>
      <c r="H30" s="68"/>
      <c r="I30" s="244"/>
      <c r="J30" s="244"/>
      <c r="K30" s="67"/>
      <c r="L30" s="67"/>
      <c r="M30" s="67"/>
      <c r="N30" s="67"/>
      <c r="O30" s="67"/>
      <c r="P30" s="248"/>
      <c r="Q30" s="249"/>
      <c r="S30" s="201" t="s">
        <v>166</v>
      </c>
    </row>
    <row r="31" spans="1:19" ht="50.25" customHeight="1" x14ac:dyDescent="0.3">
      <c r="B31" s="200" t="str">
        <f>IF(C31="","",_xlfn.XLOOKUP(C31,経費NO.!$C$2:$C$18,経費NO.!$B$2:$B$18)&amp;"_"&amp;COUNTIF($C$29:C31,C31))</f>
        <v/>
      </c>
      <c r="C31" s="243"/>
      <c r="D31" s="68"/>
      <c r="E31" s="68"/>
      <c r="F31" s="68"/>
      <c r="G31" s="269"/>
      <c r="H31" s="68"/>
      <c r="I31" s="244"/>
      <c r="J31" s="244"/>
      <c r="K31" s="67"/>
      <c r="L31" s="67"/>
      <c r="M31" s="67"/>
      <c r="N31" s="67"/>
      <c r="O31" s="67"/>
      <c r="P31" s="248"/>
      <c r="Q31" s="249"/>
      <c r="S31" s="201" t="s">
        <v>166</v>
      </c>
    </row>
    <row r="32" spans="1:19" ht="50.25" customHeight="1" x14ac:dyDescent="0.3">
      <c r="B32" s="200" t="str">
        <f>IF(C32="","",_xlfn.XLOOKUP(C32,経費NO.!$C$2:$C$18,経費NO.!$B$2:$B$18)&amp;"_"&amp;COUNTIF($C$29:C32,C32))</f>
        <v/>
      </c>
      <c r="C32" s="243"/>
      <c r="D32" s="68"/>
      <c r="E32" s="68"/>
      <c r="F32" s="68"/>
      <c r="G32" s="269"/>
      <c r="H32" s="68"/>
      <c r="I32" s="244"/>
      <c r="J32" s="244"/>
      <c r="K32" s="67"/>
      <c r="L32" s="67"/>
      <c r="M32" s="67"/>
      <c r="N32" s="67"/>
      <c r="O32" s="67"/>
      <c r="P32" s="248"/>
      <c r="Q32" s="251"/>
      <c r="S32" s="201" t="s">
        <v>166</v>
      </c>
    </row>
    <row r="33" spans="2:19" ht="50.25" customHeight="1" x14ac:dyDescent="0.3">
      <c r="B33" s="200" t="str">
        <f>IF(C33="","",_xlfn.XLOOKUP(C33,経費NO.!$C$2:$C$18,経費NO.!$B$2:$B$18)&amp;"_"&amp;COUNTIF($C$29:C33,C33))</f>
        <v/>
      </c>
      <c r="C33" s="243"/>
      <c r="D33" s="68"/>
      <c r="E33" s="68"/>
      <c r="F33" s="68"/>
      <c r="G33" s="269"/>
      <c r="H33" s="68"/>
      <c r="I33" s="244"/>
      <c r="J33" s="244"/>
      <c r="K33" s="67"/>
      <c r="L33" s="67"/>
      <c r="M33" s="67"/>
      <c r="N33" s="67"/>
      <c r="O33" s="67"/>
      <c r="P33" s="248"/>
      <c r="Q33" s="251"/>
      <c r="S33" s="201" t="s">
        <v>166</v>
      </c>
    </row>
    <row r="34" spans="2:19" ht="50.25" customHeight="1" x14ac:dyDescent="0.3">
      <c r="B34" s="200" t="str">
        <f>IF(C34="","",_xlfn.XLOOKUP(C34,経費NO.!$C$2:$C$18,経費NO.!$B$2:$B$18)&amp;"_"&amp;COUNTIF($C$29:C34,C34))</f>
        <v/>
      </c>
      <c r="C34" s="243"/>
      <c r="D34" s="68"/>
      <c r="E34" s="68"/>
      <c r="F34" s="68"/>
      <c r="G34" s="269"/>
      <c r="H34" s="68"/>
      <c r="I34" s="244"/>
      <c r="J34" s="244"/>
      <c r="K34" s="67"/>
      <c r="L34" s="67"/>
      <c r="M34" s="67"/>
      <c r="N34" s="67"/>
      <c r="O34" s="67"/>
      <c r="P34" s="248"/>
      <c r="Q34" s="251"/>
      <c r="S34" s="201" t="s">
        <v>166</v>
      </c>
    </row>
    <row r="35" spans="2:19" ht="50.25" customHeight="1" x14ac:dyDescent="0.3">
      <c r="B35" s="200" t="str">
        <f>IF(C35="","",_xlfn.XLOOKUP(C35,経費NO.!$C$2:$C$18,経費NO.!$B$2:$B$18)&amp;"_"&amp;COUNTIF($C$29:C35,C35))</f>
        <v/>
      </c>
      <c r="C35" s="243"/>
      <c r="D35" s="68"/>
      <c r="E35" s="68"/>
      <c r="F35" s="68"/>
      <c r="G35" s="269"/>
      <c r="H35" s="68"/>
      <c r="I35" s="244"/>
      <c r="J35" s="244"/>
      <c r="K35" s="67"/>
      <c r="L35" s="67"/>
      <c r="M35" s="67"/>
      <c r="N35" s="67"/>
      <c r="O35" s="67"/>
      <c r="P35" s="248"/>
      <c r="Q35" s="251"/>
      <c r="S35" s="201" t="s">
        <v>166</v>
      </c>
    </row>
    <row r="36" spans="2:19" ht="50.25" customHeight="1" x14ac:dyDescent="0.3">
      <c r="B36" s="200" t="str">
        <f>IF(C36="","",_xlfn.XLOOKUP(C36,経費NO.!$C$2:$C$18,経費NO.!$B$2:$B$18)&amp;"_"&amp;COUNTIF($C$29:C36,C36))</f>
        <v/>
      </c>
      <c r="C36" s="243"/>
      <c r="D36" s="68"/>
      <c r="E36" s="68"/>
      <c r="F36" s="68"/>
      <c r="G36" s="269"/>
      <c r="H36" s="68"/>
      <c r="I36" s="244"/>
      <c r="J36" s="244"/>
      <c r="K36" s="67"/>
      <c r="L36" s="67"/>
      <c r="M36" s="67"/>
      <c r="N36" s="67"/>
      <c r="O36" s="67"/>
      <c r="P36" s="248"/>
      <c r="Q36" s="251"/>
      <c r="S36" s="201" t="s">
        <v>166</v>
      </c>
    </row>
    <row r="37" spans="2:19" ht="50.25" customHeight="1" x14ac:dyDescent="0.3">
      <c r="B37" s="200" t="str">
        <f>IF(C37="","",_xlfn.XLOOKUP(C37,経費NO.!$C$2:$C$18,経費NO.!$B$2:$B$18)&amp;"_"&amp;COUNTIF($C$29:C37,C37))</f>
        <v/>
      </c>
      <c r="C37" s="243"/>
      <c r="D37" s="68"/>
      <c r="E37" s="68"/>
      <c r="F37" s="68"/>
      <c r="G37" s="269"/>
      <c r="H37" s="68"/>
      <c r="I37" s="244"/>
      <c r="J37" s="244"/>
      <c r="K37" s="67"/>
      <c r="L37" s="67"/>
      <c r="M37" s="67"/>
      <c r="N37" s="67"/>
      <c r="O37" s="67"/>
      <c r="P37" s="248"/>
      <c r="Q37" s="251"/>
      <c r="S37" s="201" t="s">
        <v>166</v>
      </c>
    </row>
    <row r="38" spans="2:19" ht="50.25" customHeight="1" x14ac:dyDescent="0.3">
      <c r="B38" s="200" t="str">
        <f>IF(C38="","",_xlfn.XLOOKUP(C38,経費NO.!$C$2:$C$18,経費NO.!$B$2:$B$18)&amp;"_"&amp;COUNTIF($C$29:C38,C38))</f>
        <v/>
      </c>
      <c r="C38" s="243"/>
      <c r="D38" s="68"/>
      <c r="E38" s="68"/>
      <c r="F38" s="68"/>
      <c r="G38" s="269"/>
      <c r="H38" s="68"/>
      <c r="I38" s="244"/>
      <c r="J38" s="244"/>
      <c r="K38" s="67"/>
      <c r="L38" s="67"/>
      <c r="M38" s="67"/>
      <c r="N38" s="67"/>
      <c r="O38" s="67"/>
      <c r="P38" s="248"/>
      <c r="Q38" s="251"/>
      <c r="S38" s="201" t="s">
        <v>166</v>
      </c>
    </row>
    <row r="39" spans="2:19" ht="50.25" customHeight="1" x14ac:dyDescent="0.3">
      <c r="B39" s="200" t="str">
        <f>IF(C39="","",_xlfn.XLOOKUP(C39,経費NO.!$C$2:$C$18,経費NO.!$B$2:$B$18)&amp;"_"&amp;COUNTIF($C$29:C39,C39))</f>
        <v/>
      </c>
      <c r="C39" s="243"/>
      <c r="D39" s="68"/>
      <c r="E39" s="68"/>
      <c r="F39" s="68"/>
      <c r="G39" s="269"/>
      <c r="H39" s="68"/>
      <c r="I39" s="244"/>
      <c r="J39" s="244"/>
      <c r="K39" s="67"/>
      <c r="L39" s="67"/>
      <c r="M39" s="67"/>
      <c r="N39" s="67"/>
      <c r="O39" s="67"/>
      <c r="P39" s="248"/>
      <c r="Q39" s="251"/>
      <c r="S39" s="201" t="s">
        <v>166</v>
      </c>
    </row>
    <row r="40" spans="2:19" ht="50.25" customHeight="1" x14ac:dyDescent="0.3">
      <c r="B40" s="200" t="str">
        <f>IF(C40="","",_xlfn.XLOOKUP(C40,経費NO.!$C$2:$C$18,経費NO.!$B$2:$B$18)&amp;"_"&amp;COUNTIF($C$29:C40,C40))</f>
        <v/>
      </c>
      <c r="C40" s="243"/>
      <c r="D40" s="68"/>
      <c r="E40" s="68"/>
      <c r="F40" s="68"/>
      <c r="G40" s="269"/>
      <c r="H40" s="68"/>
      <c r="I40" s="244"/>
      <c r="J40" s="244"/>
      <c r="K40" s="67"/>
      <c r="L40" s="67"/>
      <c r="M40" s="67"/>
      <c r="N40" s="67"/>
      <c r="O40" s="67"/>
      <c r="P40" s="248"/>
      <c r="Q40" s="251"/>
      <c r="S40" s="201" t="s">
        <v>166</v>
      </c>
    </row>
    <row r="41" spans="2:19" ht="50.25" customHeight="1" x14ac:dyDescent="0.3">
      <c r="B41" s="200" t="str">
        <f>IF(C41="","",_xlfn.XLOOKUP(C41,経費NO.!$C$2:$C$18,経費NO.!$B$2:$B$18)&amp;"_"&amp;COUNTIF($C$29:C41,C41))</f>
        <v/>
      </c>
      <c r="C41" s="243"/>
      <c r="D41" s="68"/>
      <c r="E41" s="68"/>
      <c r="F41" s="68"/>
      <c r="G41" s="269"/>
      <c r="H41" s="68"/>
      <c r="I41" s="244"/>
      <c r="J41" s="244"/>
      <c r="K41" s="67"/>
      <c r="L41" s="67"/>
      <c r="M41" s="67"/>
      <c r="N41" s="67"/>
      <c r="O41" s="68"/>
      <c r="P41" s="250"/>
      <c r="Q41" s="251"/>
      <c r="S41" s="201" t="s">
        <v>166</v>
      </c>
    </row>
    <row r="42" spans="2:19" ht="50.25" customHeight="1" x14ac:dyDescent="0.3">
      <c r="B42" s="200" t="str">
        <f>IF(C42="","",_xlfn.XLOOKUP(C42,経費NO.!$C$2:$C$18,経費NO.!$B$2:$B$18)&amp;"_"&amp;COUNTIF($C$29:C42,C42))</f>
        <v/>
      </c>
      <c r="C42" s="243"/>
      <c r="D42" s="68"/>
      <c r="E42" s="68"/>
      <c r="F42" s="68"/>
      <c r="G42" s="269"/>
      <c r="H42" s="68"/>
      <c r="I42" s="244"/>
      <c r="J42" s="244"/>
      <c r="K42" s="67"/>
      <c r="L42" s="67"/>
      <c r="M42" s="67"/>
      <c r="N42" s="67"/>
      <c r="O42" s="67"/>
      <c r="P42" s="248"/>
      <c r="Q42" s="251"/>
      <c r="S42" s="201" t="s">
        <v>166</v>
      </c>
    </row>
    <row r="43" spans="2:19" ht="50.25" customHeight="1" x14ac:dyDescent="0.3">
      <c r="B43" s="200" t="str">
        <f>IF(C43="","",_xlfn.XLOOKUP(C43,経費NO.!$C$2:$C$18,経費NO.!$B$2:$B$18)&amp;"_"&amp;COUNTIF($C$29:C43,C43))</f>
        <v/>
      </c>
      <c r="C43" s="243"/>
      <c r="D43" s="68"/>
      <c r="E43" s="68"/>
      <c r="F43" s="68"/>
      <c r="G43" s="269"/>
      <c r="H43" s="68"/>
      <c r="I43" s="244"/>
      <c r="J43" s="244"/>
      <c r="K43" s="68"/>
      <c r="L43" s="68"/>
      <c r="M43" s="68"/>
      <c r="N43" s="68"/>
      <c r="O43" s="68"/>
      <c r="P43" s="250"/>
      <c r="Q43" s="251"/>
      <c r="S43" s="201" t="s">
        <v>166</v>
      </c>
    </row>
    <row r="44" spans="2:19" ht="50.25" customHeight="1" x14ac:dyDescent="0.3">
      <c r="B44" s="200" t="str">
        <f>IF(C44="","",_xlfn.XLOOKUP(C44,経費NO.!$C$2:$C$18,経費NO.!$B$2:$B$18)&amp;"_"&amp;COUNTIF($C$29:C44,C44))</f>
        <v/>
      </c>
      <c r="C44" s="243"/>
      <c r="D44" s="68"/>
      <c r="E44" s="68"/>
      <c r="F44" s="68"/>
      <c r="G44" s="269"/>
      <c r="H44" s="68"/>
      <c r="I44" s="244"/>
      <c r="J44" s="244"/>
      <c r="K44" s="68"/>
      <c r="L44" s="68"/>
      <c r="M44" s="68"/>
      <c r="N44" s="68"/>
      <c r="O44" s="68"/>
      <c r="P44" s="250"/>
      <c r="Q44" s="251"/>
      <c r="S44" s="201" t="s">
        <v>166</v>
      </c>
    </row>
    <row r="45" spans="2:19" ht="50.25" customHeight="1" x14ac:dyDescent="0.3">
      <c r="B45" s="200" t="str">
        <f>IF(C45="","",_xlfn.XLOOKUP(C45,経費NO.!$C$2:$C$18,経費NO.!$B$2:$B$18)&amp;"_"&amp;COUNTIF($C$29:C45,C45))</f>
        <v/>
      </c>
      <c r="C45" s="243"/>
      <c r="D45" s="68"/>
      <c r="E45" s="68"/>
      <c r="F45" s="68"/>
      <c r="G45" s="269"/>
      <c r="H45" s="68"/>
      <c r="I45" s="244"/>
      <c r="J45" s="244"/>
      <c r="K45" s="68"/>
      <c r="L45" s="68"/>
      <c r="M45" s="68"/>
      <c r="N45" s="68"/>
      <c r="O45" s="68"/>
      <c r="P45" s="250"/>
      <c r="Q45" s="251"/>
      <c r="S45" s="201" t="s">
        <v>166</v>
      </c>
    </row>
    <row r="46" spans="2:19" ht="50.25" customHeight="1" x14ac:dyDescent="0.3">
      <c r="B46" s="200" t="str">
        <f>IF(C46="","",_xlfn.XLOOKUP(C46,経費NO.!$C$2:$C$18,経費NO.!$B$2:$B$18)&amp;"_"&amp;COUNTIF($C$29:C46,C46))</f>
        <v/>
      </c>
      <c r="C46" s="243"/>
      <c r="D46" s="68"/>
      <c r="E46" s="68"/>
      <c r="F46" s="68"/>
      <c r="G46" s="269"/>
      <c r="H46" s="68"/>
      <c r="I46" s="244"/>
      <c r="J46" s="244"/>
      <c r="K46" s="68"/>
      <c r="L46" s="68"/>
      <c r="M46" s="68"/>
      <c r="N46" s="68"/>
      <c r="O46" s="68"/>
      <c r="P46" s="250"/>
      <c r="Q46" s="251"/>
      <c r="S46" s="201" t="s">
        <v>166</v>
      </c>
    </row>
    <row r="47" spans="2:19" ht="50.25" customHeight="1" x14ac:dyDescent="0.3">
      <c r="B47" s="200" t="str">
        <f>IF(C47="","",_xlfn.XLOOKUP(C47,経費NO.!$C$2:$C$18,経費NO.!$B$2:$B$18)&amp;"_"&amp;COUNTIF($C$29:C47,C47))</f>
        <v/>
      </c>
      <c r="C47" s="243"/>
      <c r="D47" s="68"/>
      <c r="E47" s="68"/>
      <c r="F47" s="68"/>
      <c r="G47" s="269"/>
      <c r="H47" s="68"/>
      <c r="I47" s="244"/>
      <c r="J47" s="244"/>
      <c r="K47" s="68"/>
      <c r="L47" s="68"/>
      <c r="M47" s="68"/>
      <c r="N47" s="68"/>
      <c r="O47" s="68"/>
      <c r="P47" s="250"/>
      <c r="Q47" s="251"/>
      <c r="S47" s="201" t="s">
        <v>166</v>
      </c>
    </row>
    <row r="48" spans="2:19" ht="50.25" customHeight="1" x14ac:dyDescent="0.3">
      <c r="B48" s="241" t="str">
        <f>IF(C48="","",_xlfn.XLOOKUP(C48,経費NO.!$C$2:$C$18,経費NO.!$B$2:$B$18)&amp;"_"&amp;COUNTIF($C$29:C48,C48))</f>
        <v/>
      </c>
      <c r="C48" s="252"/>
      <c r="D48" s="69"/>
      <c r="E48" s="69"/>
      <c r="F48" s="69"/>
      <c r="G48" s="270"/>
      <c r="H48" s="69"/>
      <c r="I48" s="253"/>
      <c r="J48" s="253"/>
      <c r="K48" s="69"/>
      <c r="L48" s="69"/>
      <c r="M48" s="69"/>
      <c r="N48" s="69"/>
      <c r="O48" s="69"/>
      <c r="P48" s="254"/>
      <c r="Q48" s="255"/>
      <c r="S48" s="201" t="s">
        <v>166</v>
      </c>
    </row>
    <row r="49" spans="1:19" x14ac:dyDescent="0.3">
      <c r="B49" s="242" t="s">
        <v>63</v>
      </c>
      <c r="S49" s="201" t="s">
        <v>166</v>
      </c>
    </row>
    <row r="50" spans="1:19" x14ac:dyDescent="0.3">
      <c r="S50" s="201" t="s">
        <v>166</v>
      </c>
    </row>
    <row r="51" spans="1:19" x14ac:dyDescent="0.3">
      <c r="A51" s="201" t="s">
        <v>166</v>
      </c>
      <c r="B51" s="201" t="s">
        <v>166</v>
      </c>
      <c r="C51" s="201" t="s">
        <v>166</v>
      </c>
      <c r="D51" s="201" t="s">
        <v>166</v>
      </c>
      <c r="E51" s="201" t="s">
        <v>166</v>
      </c>
      <c r="F51" s="201" t="s">
        <v>166</v>
      </c>
      <c r="G51" s="201" t="s">
        <v>166</v>
      </c>
      <c r="H51" s="201" t="s">
        <v>166</v>
      </c>
      <c r="I51" s="201" t="s">
        <v>166</v>
      </c>
      <c r="J51" s="201" t="s">
        <v>166</v>
      </c>
      <c r="K51" s="201" t="s">
        <v>166</v>
      </c>
      <c r="L51" s="201" t="s">
        <v>166</v>
      </c>
      <c r="M51" s="201" t="s">
        <v>166</v>
      </c>
      <c r="N51" s="201" t="s">
        <v>166</v>
      </c>
      <c r="O51" s="201" t="s">
        <v>166</v>
      </c>
      <c r="P51" s="201" t="s">
        <v>166</v>
      </c>
      <c r="Q51" s="201" t="s">
        <v>166</v>
      </c>
      <c r="R51" s="201" t="s">
        <v>166</v>
      </c>
      <c r="S51" s="201" t="s">
        <v>166</v>
      </c>
    </row>
  </sheetData>
  <sheetProtection algorithmName="SHA-512" hashValue="IWcsqT49H8dHO6CS8D5TZRlT2WSlWlPotBNw7kDHPP9lP9AWD8+xdABmPwUaZTFHZ4+KqeIzR4ZdIPikgF58Bw==" saltValue="CwqDmD1kRYXyFXWZ28+Bgg==" spinCount="100000" sheet="1" objects="1" scenarios="1" selectLockedCells="1"/>
  <phoneticPr fontId="5"/>
  <conditionalFormatting sqref="C29:C48">
    <cfRule type="expression" dxfId="204" priority="32">
      <formula>IF($C29&lt;&gt;"",TRUE,FALSE)</formula>
    </cfRule>
  </conditionalFormatting>
  <conditionalFormatting sqref="C19:D21">
    <cfRule type="cellIs" dxfId="203" priority="39" operator="equal">
      <formula>"必須"</formula>
    </cfRule>
    <cfRule type="cellIs" dxfId="202" priority="38" operator="equal">
      <formula>"該当必須"</formula>
    </cfRule>
    <cfRule type="cellIs" dxfId="201" priority="37" operator="equal">
      <formula>"入力不要"</formula>
    </cfRule>
  </conditionalFormatting>
  <conditionalFormatting sqref="D5:D18 B16:B18 P25">
    <cfRule type="cellIs" dxfId="200" priority="45" operator="equal">
      <formula>"必須"</formula>
    </cfRule>
    <cfRule type="cellIs" dxfId="199" priority="43" operator="equal">
      <formula>"入力不要"</formula>
    </cfRule>
    <cfRule type="cellIs" dxfId="198" priority="44" operator="equal">
      <formula>"該当必須"</formula>
    </cfRule>
  </conditionalFormatting>
  <conditionalFormatting sqref="D29:D48">
    <cfRule type="expression" dxfId="197" priority="36">
      <formula>IF(C29&lt;&gt;"",TRUE,FALSE)</formula>
    </cfRule>
    <cfRule type="expression" dxfId="196" priority="35">
      <formula>IF(D29&lt;&gt;"",TRUE,FALSE)</formula>
    </cfRule>
  </conditionalFormatting>
  <conditionalFormatting sqref="E29:E48">
    <cfRule type="expression" dxfId="195" priority="34">
      <formula>IF(D29&lt;&gt;"",TRUE,FALSE)</formula>
    </cfRule>
    <cfRule type="expression" dxfId="194" priority="33">
      <formula>IF(E29&lt;&gt;"",TRUE,FALSE)</formula>
    </cfRule>
  </conditionalFormatting>
  <conditionalFormatting sqref="F29:F48">
    <cfRule type="expression" dxfId="193" priority="31">
      <formula>IF(E29&lt;&gt;"",TRUE,FALSE)</formula>
    </cfRule>
    <cfRule type="expression" dxfId="192" priority="30">
      <formula>IF(F29&lt;&gt;"",TRUE,FALSE)</formula>
    </cfRule>
  </conditionalFormatting>
  <conditionalFormatting sqref="G29:G48">
    <cfRule type="expression" dxfId="191" priority="29">
      <formula>IF(F29&lt;&gt;"",TRUE,FALSE)</formula>
    </cfRule>
    <cfRule type="expression" dxfId="190" priority="28">
      <formula>IF(G29&lt;&gt;"",TRUE,FALSE)</formula>
    </cfRule>
  </conditionalFormatting>
  <conditionalFormatting sqref="H29:H48">
    <cfRule type="expression" dxfId="189" priority="27">
      <formula>IF(AND($F29="〇",$G29&lt;&gt;""),TRUE,FALSE)</formula>
    </cfRule>
    <cfRule type="expression" dxfId="188" priority="26">
      <formula>IF($H29&lt;&gt;"",TRUE,FALSE)</formula>
    </cfRule>
  </conditionalFormatting>
  <conditionalFormatting sqref="I29:I48">
    <cfRule type="expression" dxfId="187" priority="25">
      <formula>IF(AND($F29="✕",$G29&lt;&gt;""),TRUE,FALSE)</formula>
    </cfRule>
    <cfRule type="expression" dxfId="186" priority="24">
      <formula>IF(AND($F29="〇",$H29&lt;&gt;""),TRUE,FALSE)</formula>
    </cfRule>
    <cfRule type="expression" dxfId="185" priority="23">
      <formula>IF($I29&lt;&gt;"",TRUE,FALSE)</formula>
    </cfRule>
  </conditionalFormatting>
  <conditionalFormatting sqref="J29:J48">
    <cfRule type="expression" dxfId="184" priority="22">
      <formula>IF($I29&lt;&gt;"",TRUE,FALSE)</formula>
    </cfRule>
    <cfRule type="expression" dxfId="183" priority="21">
      <formula>IF($J29&lt;&gt;"",TRUE,FALSE)</formula>
    </cfRule>
  </conditionalFormatting>
  <conditionalFormatting sqref="K29:K48">
    <cfRule type="expression" dxfId="182" priority="18">
      <formula>IF($K29="提出あり",TRUE,FALSE)</formula>
    </cfRule>
    <cfRule type="expression" dxfId="181" priority="17">
      <formula>IF($K29="提出なし",TRUE,FALSE)</formula>
    </cfRule>
    <cfRule type="expression" dxfId="180" priority="20">
      <formula>IF(AND($F29="〇",$J29&lt;&gt;""),TRUE,FALSE)</formula>
    </cfRule>
  </conditionalFormatting>
  <conditionalFormatting sqref="L29:L48">
    <cfRule type="expression" dxfId="179" priority="16">
      <formula>IF(AND($F29="〇",$K29="提出あり"),TRUE,FALSE)</formula>
    </cfRule>
    <cfRule type="expression" dxfId="178" priority="15">
      <formula>IF($L29="提出あり",TRUE,FALSE)</formula>
    </cfRule>
    <cfRule type="expression" dxfId="177" priority="14">
      <formula>IF($L29="提出なし",TRUE,FALSE)</formula>
    </cfRule>
  </conditionalFormatting>
  <conditionalFormatting sqref="M29:M48">
    <cfRule type="expression" dxfId="176" priority="13">
      <formula>IF(AND($F29="〇",$L29="提出あり"),TRUE,FALSE)</formula>
    </cfRule>
    <cfRule type="expression" dxfId="175" priority="12">
      <formula>IF($M29="提出あり",TRUE,FALSE)</formula>
    </cfRule>
    <cfRule type="expression" dxfId="174" priority="11">
      <formula>IF($M29="提出なし",TRUE,FALSE)</formula>
    </cfRule>
  </conditionalFormatting>
  <conditionalFormatting sqref="N29:N48">
    <cfRule type="expression" dxfId="173" priority="10">
      <formula>IF(AND($G29="〇",$F29="✕",$J29&lt;&gt;""),TRUE,FALSE)</formula>
    </cfRule>
    <cfRule type="expression" dxfId="172" priority="9">
      <formula>IF(AND($G29="〇",$F29="〇",$M29="提出あり"),TRUE,FALSE)</formula>
    </cfRule>
    <cfRule type="expression" dxfId="171" priority="8">
      <formula>IF($N29="提出あり",TRUE,FALSE)</formula>
    </cfRule>
    <cfRule type="expression" dxfId="170" priority="7">
      <formula>IF($N29="提出なし",TRUE,FALSE)</formula>
    </cfRule>
  </conditionalFormatting>
  <conditionalFormatting sqref="O29:O48">
    <cfRule type="expression" dxfId="169" priority="6">
      <formula>IF(AND($F29="〇",$G29="〇",$N29="提出あり"),TRUE,FALSE)</formula>
    </cfRule>
    <cfRule type="expression" dxfId="168" priority="5">
      <formula>IF(AND($F29="〇",$G29="✕",$M29="提出あり"),TRUE,FALSE)</formula>
    </cfRule>
    <cfRule type="expression" dxfId="167" priority="4">
      <formula>IF($O29&lt;&gt;"",TRUE,FALSE)</formula>
    </cfRule>
  </conditionalFormatting>
  <conditionalFormatting sqref="P29:P48">
    <cfRule type="expression" dxfId="166" priority="3">
      <formula>IF(AND($F29="〇",$O29&lt;&gt;""),TRUE,FALSE)</formula>
    </cfRule>
    <cfRule type="expression" dxfId="165" priority="2">
      <formula>IF($P29&lt;&gt;"",TRUE,FALSE)</formula>
    </cfRule>
  </conditionalFormatting>
  <conditionalFormatting sqref="Q29:Q48">
    <cfRule type="expression" dxfId="164" priority="1">
      <formula>IF($C29&lt;&gt;"",TRUE,FALSE)</formula>
    </cfRule>
  </conditionalFormatting>
  <dataValidations count="4">
    <dataValidation type="list" allowBlank="1" showInputMessage="1" showErrorMessage="1" sqref="K29:N48" xr:uid="{C699E548-FBDA-4130-823E-E14E89B696DB}">
      <formula1>K$25:K$26</formula1>
    </dataValidation>
    <dataValidation type="list" allowBlank="1" showInputMessage="1" showErrorMessage="1" sqref="G29:G48" xr:uid="{7BCC1DBC-8E83-4DDE-B9D5-DB816CF8893C}">
      <formula1>$G$25:$G$26</formula1>
    </dataValidation>
    <dataValidation type="list" allowBlank="1" showInputMessage="1" showErrorMessage="1" sqref="F29:F48" xr:uid="{288C004F-3EFD-44C3-A2A1-405BED89E9CF}">
      <formula1>$F$25:$F$26</formula1>
    </dataValidation>
    <dataValidation type="list" allowBlank="1" showInputMessage="1" showErrorMessage="1" sqref="A29:A42" xr:uid="{4257E638-35C2-44DA-9AC4-185A07DF218C}">
      <formula1>$A$27</formula1>
    </dataValidation>
  </dataValidations>
  <pageMargins left="0.7" right="0.7" top="0.75" bottom="0.75" header="0.3" footer="0.3"/>
  <pageSetup paperSize="9" scale="16"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1BBD1EB1-E717-46A5-B0C9-99A41A459BFC}">
          <x14:formula1>
            <xm:f>経費NO.!$C$7</xm:f>
          </x14:formula1>
          <xm:sqref>C29:C48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42FCE-A1E0-4D4D-B65E-8C704A223307}">
  <sheetPr>
    <tabColor theme="5" tint="0.59999389629810485"/>
  </sheetPr>
  <dimension ref="A1:R51"/>
  <sheetViews>
    <sheetView workbookViewId="0">
      <selection activeCell="C29" sqref="C29"/>
    </sheetView>
  </sheetViews>
  <sheetFormatPr defaultColWidth="9.109375" defaultRowHeight="16.8" x14ac:dyDescent="0.3"/>
  <cols>
    <col min="1" max="1" width="9.109375" style="202"/>
    <col min="2" max="2" width="15.6640625" style="201" customWidth="1"/>
    <col min="3" max="4" width="30.6640625" style="202" customWidth="1"/>
    <col min="5" max="5" width="60.6640625" style="202" customWidth="1"/>
    <col min="6" max="8" width="30.6640625" style="202" customWidth="1"/>
    <col min="9" max="10" width="15.6640625" style="202" customWidth="1"/>
    <col min="11" max="11" width="60.6640625" style="202" customWidth="1"/>
    <col min="12" max="12" width="15.6640625" style="202" customWidth="1"/>
    <col min="13" max="15" width="30.6640625" style="202" customWidth="1"/>
    <col min="16" max="16" width="60.6640625" style="202" customWidth="1"/>
    <col min="17" max="16384" width="9.109375" style="202"/>
  </cols>
  <sheetData>
    <row r="1" spans="2:18" x14ac:dyDescent="0.3">
      <c r="R1" s="201" t="s">
        <v>166</v>
      </c>
    </row>
    <row r="2" spans="2:18" ht="20.399999999999999" x14ac:dyDescent="0.3">
      <c r="B2" s="256" t="s">
        <v>2</v>
      </c>
      <c r="C2" s="257" t="s">
        <v>168</v>
      </c>
      <c r="E2" s="205"/>
      <c r="R2" s="201" t="s">
        <v>166</v>
      </c>
    </row>
    <row r="3" spans="2:18" x14ac:dyDescent="0.3">
      <c r="C3" s="206"/>
      <c r="D3" s="207"/>
      <c r="R3" s="201" t="s">
        <v>166</v>
      </c>
    </row>
    <row r="4" spans="2:18" ht="20.399999999999999" x14ac:dyDescent="0.3">
      <c r="B4" s="265" t="s">
        <v>58</v>
      </c>
      <c r="C4" s="209"/>
      <c r="D4" s="210"/>
      <c r="E4" s="209"/>
      <c r="F4" s="209"/>
      <c r="G4" s="209"/>
      <c r="H4" s="209"/>
      <c r="I4" s="209"/>
      <c r="J4" s="211"/>
      <c r="R4" s="201" t="s">
        <v>166</v>
      </c>
    </row>
    <row r="5" spans="2:18" ht="20.399999999999999" x14ac:dyDescent="0.3">
      <c r="B5" s="212" t="s">
        <v>220</v>
      </c>
      <c r="C5" s="213"/>
      <c r="D5" s="214"/>
      <c r="E5" s="215"/>
      <c r="F5" s="213"/>
      <c r="G5" s="213"/>
      <c r="H5" s="213"/>
      <c r="I5" s="213"/>
      <c r="J5" s="216"/>
      <c r="R5" s="201" t="s">
        <v>166</v>
      </c>
    </row>
    <row r="6" spans="2:18" ht="20.399999999999999" x14ac:dyDescent="0.3">
      <c r="B6" s="217" t="s">
        <v>241</v>
      </c>
      <c r="C6" s="213"/>
      <c r="D6" s="94"/>
      <c r="E6" s="94"/>
      <c r="F6" s="94"/>
      <c r="G6" s="94"/>
      <c r="H6" s="94"/>
      <c r="I6" s="94"/>
      <c r="J6" s="218"/>
      <c r="K6" s="94"/>
      <c r="L6" s="94"/>
      <c r="M6" s="94"/>
      <c r="N6" s="94"/>
      <c r="O6" s="94"/>
      <c r="P6" s="94"/>
      <c r="R6" s="201" t="s">
        <v>166</v>
      </c>
    </row>
    <row r="7" spans="2:18" ht="20.399999999999999" x14ac:dyDescent="0.3">
      <c r="B7" s="217" t="s">
        <v>248</v>
      </c>
      <c r="C7" s="213"/>
      <c r="D7" s="94"/>
      <c r="E7" s="94"/>
      <c r="F7" s="94"/>
      <c r="G7" s="94"/>
      <c r="H7" s="94"/>
      <c r="I7" s="94"/>
      <c r="J7" s="218"/>
      <c r="K7" s="94"/>
      <c r="L7" s="94"/>
      <c r="M7" s="94"/>
      <c r="N7" s="94"/>
      <c r="O7" s="94"/>
      <c r="P7" s="94"/>
      <c r="R7" s="201" t="s">
        <v>166</v>
      </c>
    </row>
    <row r="8" spans="2:18" ht="20.399999999999999" x14ac:dyDescent="0.3">
      <c r="B8" s="217" t="s">
        <v>242</v>
      </c>
      <c r="C8" s="213"/>
      <c r="D8" s="94"/>
      <c r="E8" s="94"/>
      <c r="F8" s="94"/>
      <c r="G8" s="94"/>
      <c r="H8" s="94"/>
      <c r="I8" s="94"/>
      <c r="J8" s="218"/>
      <c r="K8" s="94"/>
      <c r="L8" s="94"/>
      <c r="M8" s="94"/>
      <c r="N8" s="94"/>
      <c r="O8" s="94"/>
      <c r="P8" s="94"/>
      <c r="R8" s="201" t="s">
        <v>166</v>
      </c>
    </row>
    <row r="9" spans="2:18" ht="20.399999999999999" x14ac:dyDescent="0.3">
      <c r="B9" s="217" t="s">
        <v>249</v>
      </c>
      <c r="C9" s="213"/>
      <c r="D9" s="94"/>
      <c r="E9" s="94"/>
      <c r="F9" s="94"/>
      <c r="G9" s="94"/>
      <c r="H9" s="94"/>
      <c r="I9" s="94"/>
      <c r="J9" s="218"/>
      <c r="K9" s="94"/>
      <c r="L9" s="94"/>
      <c r="M9" s="94"/>
      <c r="N9" s="94"/>
      <c r="O9" s="94"/>
      <c r="P9" s="94"/>
      <c r="R9" s="201" t="s">
        <v>166</v>
      </c>
    </row>
    <row r="10" spans="2:18" ht="20.399999999999999" x14ac:dyDescent="0.3">
      <c r="B10" s="217" t="s">
        <v>243</v>
      </c>
      <c r="C10" s="213"/>
      <c r="D10" s="94"/>
      <c r="E10" s="94"/>
      <c r="F10" s="94"/>
      <c r="G10" s="94"/>
      <c r="H10" s="94"/>
      <c r="I10" s="94"/>
      <c r="J10" s="218"/>
      <c r="K10" s="94"/>
      <c r="L10" s="94"/>
      <c r="M10" s="94"/>
      <c r="N10" s="94"/>
      <c r="O10" s="94"/>
      <c r="P10" s="94"/>
      <c r="R10" s="201" t="s">
        <v>166</v>
      </c>
    </row>
    <row r="11" spans="2:18" ht="20.399999999999999" x14ac:dyDescent="0.3">
      <c r="B11" s="217" t="s">
        <v>244</v>
      </c>
      <c r="C11" s="213"/>
      <c r="D11" s="94"/>
      <c r="E11" s="94"/>
      <c r="F11" s="94"/>
      <c r="G11" s="94"/>
      <c r="H11" s="94"/>
      <c r="I11" s="94"/>
      <c r="J11" s="218"/>
      <c r="K11" s="94"/>
      <c r="L11" s="94"/>
      <c r="M11" s="94"/>
      <c r="N11" s="94"/>
      <c r="O11" s="94"/>
      <c r="P11" s="94"/>
      <c r="R11" s="201" t="s">
        <v>166</v>
      </c>
    </row>
    <row r="12" spans="2:18" ht="20.399999999999999" x14ac:dyDescent="0.3">
      <c r="B12" s="217" t="s">
        <v>245</v>
      </c>
      <c r="C12" s="213"/>
      <c r="D12" s="94"/>
      <c r="E12" s="94"/>
      <c r="F12" s="94"/>
      <c r="G12" s="94"/>
      <c r="H12" s="94"/>
      <c r="I12" s="94"/>
      <c r="J12" s="218"/>
      <c r="K12" s="94"/>
      <c r="L12" s="94"/>
      <c r="M12" s="94"/>
      <c r="N12" s="94"/>
      <c r="O12" s="94"/>
      <c r="P12" s="94"/>
      <c r="R12" s="201" t="s">
        <v>166</v>
      </c>
    </row>
    <row r="13" spans="2:18" ht="20.399999999999999" x14ac:dyDescent="0.3">
      <c r="B13" s="217" t="s">
        <v>246</v>
      </c>
      <c r="C13" s="213"/>
      <c r="D13" s="94"/>
      <c r="E13" s="94"/>
      <c r="F13" s="94"/>
      <c r="G13" s="94"/>
      <c r="H13" s="94"/>
      <c r="I13" s="94"/>
      <c r="J13" s="218"/>
      <c r="K13" s="94"/>
      <c r="L13" s="94"/>
      <c r="M13" s="94"/>
      <c r="N13" s="94"/>
      <c r="O13" s="94"/>
      <c r="P13" s="94"/>
      <c r="R13" s="201" t="s">
        <v>166</v>
      </c>
    </row>
    <row r="14" spans="2:18" ht="20.399999999999999" x14ac:dyDescent="0.3">
      <c r="B14" s="217" t="s">
        <v>247</v>
      </c>
      <c r="C14" s="213"/>
      <c r="D14" s="94"/>
      <c r="E14" s="94"/>
      <c r="F14" s="94"/>
      <c r="G14" s="94"/>
      <c r="H14" s="94"/>
      <c r="I14" s="94"/>
      <c r="J14" s="218"/>
      <c r="K14" s="94"/>
      <c r="L14" s="94"/>
      <c r="M14" s="94"/>
      <c r="N14" s="94"/>
      <c r="O14" s="94"/>
      <c r="P14" s="94"/>
      <c r="R14" s="201" t="s">
        <v>166</v>
      </c>
    </row>
    <row r="15" spans="2:18" ht="20.399999999999999" x14ac:dyDescent="0.3">
      <c r="B15" s="217" t="s">
        <v>250</v>
      </c>
      <c r="C15" s="213"/>
      <c r="D15" s="94"/>
      <c r="E15" s="94"/>
      <c r="F15" s="94"/>
      <c r="G15" s="94"/>
      <c r="H15" s="94"/>
      <c r="I15" s="94"/>
      <c r="J15" s="218"/>
      <c r="K15" s="94"/>
      <c r="L15" s="94"/>
      <c r="M15" s="94"/>
      <c r="N15" s="94"/>
      <c r="O15" s="94"/>
      <c r="P15" s="94"/>
      <c r="R15" s="201" t="s">
        <v>166</v>
      </c>
    </row>
    <row r="16" spans="2:18" ht="20.399999999999999" x14ac:dyDescent="0.3">
      <c r="B16" s="258" t="s">
        <v>221</v>
      </c>
      <c r="C16" s="213"/>
      <c r="D16" s="94"/>
      <c r="E16" s="94"/>
      <c r="F16" s="94"/>
      <c r="G16" s="94"/>
      <c r="H16" s="94"/>
      <c r="I16" s="94"/>
      <c r="J16" s="218"/>
      <c r="K16" s="94"/>
      <c r="L16" s="94"/>
      <c r="M16" s="94"/>
      <c r="N16" s="94"/>
      <c r="O16" s="94"/>
      <c r="P16" s="94"/>
      <c r="R16" s="201" t="s">
        <v>166</v>
      </c>
    </row>
    <row r="17" spans="1:18" ht="20.399999999999999" x14ac:dyDescent="0.3">
      <c r="B17" s="259" t="s">
        <v>227</v>
      </c>
      <c r="C17" s="222"/>
      <c r="D17" s="97"/>
      <c r="E17" s="97"/>
      <c r="F17" s="97"/>
      <c r="G17" s="97"/>
      <c r="H17" s="97"/>
      <c r="I17" s="97"/>
      <c r="J17" s="260"/>
      <c r="K17" s="94"/>
      <c r="L17" s="94"/>
      <c r="M17" s="94"/>
      <c r="N17" s="94"/>
      <c r="O17" s="94"/>
      <c r="P17" s="94"/>
      <c r="R17" s="201" t="s">
        <v>166</v>
      </c>
    </row>
    <row r="18" spans="1:18" x14ac:dyDescent="0.3">
      <c r="B18" s="220"/>
      <c r="D18" s="94"/>
      <c r="E18" s="94"/>
      <c r="F18" s="94"/>
      <c r="G18" s="94"/>
      <c r="H18" s="94"/>
      <c r="I18" s="94"/>
      <c r="J18" s="94"/>
      <c r="K18" s="94"/>
      <c r="L18" s="94"/>
      <c r="M18" s="94"/>
      <c r="N18" s="94"/>
      <c r="O18" s="94"/>
      <c r="P18" s="94"/>
      <c r="R18" s="201" t="s">
        <v>166</v>
      </c>
    </row>
    <row r="19" spans="1:18" x14ac:dyDescent="0.3">
      <c r="C19" s="261"/>
      <c r="D19" s="214"/>
      <c r="E19" s="205"/>
      <c r="R19" s="201" t="s">
        <v>166</v>
      </c>
    </row>
    <row r="20" spans="1:18" x14ac:dyDescent="0.3">
      <c r="C20" s="261"/>
      <c r="D20" s="214"/>
      <c r="E20" s="205"/>
      <c r="R20" s="201" t="s">
        <v>166</v>
      </c>
    </row>
    <row r="21" spans="1:18" ht="16.5" customHeight="1" x14ac:dyDescent="0.3">
      <c r="C21" s="233"/>
      <c r="D21" s="214"/>
      <c r="E21" s="205"/>
      <c r="R21" s="201" t="s">
        <v>166</v>
      </c>
    </row>
    <row r="22" spans="1:18" ht="16.5" customHeight="1" x14ac:dyDescent="0.3">
      <c r="C22" s="205"/>
      <c r="D22" s="226"/>
      <c r="E22" s="205"/>
      <c r="R22" s="201" t="s">
        <v>166</v>
      </c>
    </row>
    <row r="23" spans="1:18" ht="16.5" customHeight="1" x14ac:dyDescent="0.3">
      <c r="R23" s="201" t="s">
        <v>166</v>
      </c>
    </row>
    <row r="24" spans="1:18" ht="16.5" customHeight="1" x14ac:dyDescent="0.3">
      <c r="I24" s="232"/>
      <c r="J24" s="232"/>
      <c r="K24" s="267"/>
      <c r="L24" s="262"/>
      <c r="M24" s="262"/>
      <c r="O24" s="226"/>
      <c r="P24" s="232"/>
      <c r="Q24" s="215"/>
      <c r="R24" s="201" t="s">
        <v>166</v>
      </c>
    </row>
    <row r="25" spans="1:18" ht="16.5" customHeight="1" x14ac:dyDescent="0.3">
      <c r="F25" s="230"/>
      <c r="G25" s="230"/>
      <c r="H25" s="230"/>
      <c r="I25" s="263" t="s">
        <v>13</v>
      </c>
      <c r="J25" s="263" t="s">
        <v>13</v>
      </c>
      <c r="K25" s="230" t="s">
        <v>207</v>
      </c>
      <c r="L25" s="264" t="s">
        <v>13</v>
      </c>
      <c r="M25" s="264" t="s">
        <v>13</v>
      </c>
      <c r="O25" s="233"/>
      <c r="P25" s="232"/>
      <c r="Q25" s="215"/>
      <c r="R25" s="201" t="s">
        <v>166</v>
      </c>
    </row>
    <row r="26" spans="1:18" x14ac:dyDescent="0.3">
      <c r="D26" s="226"/>
      <c r="F26" s="228"/>
      <c r="G26" s="228"/>
      <c r="H26" s="228"/>
      <c r="I26" s="228" t="s">
        <v>164</v>
      </c>
      <c r="J26" s="228" t="s">
        <v>164</v>
      </c>
      <c r="K26" s="228" t="s">
        <v>209</v>
      </c>
      <c r="L26" s="228" t="s">
        <v>164</v>
      </c>
      <c r="M26" s="228" t="s">
        <v>164</v>
      </c>
      <c r="R26" s="201" t="s">
        <v>166</v>
      </c>
    </row>
    <row r="27" spans="1:18" x14ac:dyDescent="0.3">
      <c r="C27" s="234" t="s">
        <v>158</v>
      </c>
      <c r="G27" s="234" t="s">
        <v>165</v>
      </c>
      <c r="H27" s="234" t="s">
        <v>165</v>
      </c>
      <c r="I27" s="234" t="s">
        <v>158</v>
      </c>
      <c r="J27" s="235" t="s">
        <v>158</v>
      </c>
      <c r="K27" s="235" t="s">
        <v>158</v>
      </c>
      <c r="L27" s="234" t="s">
        <v>158</v>
      </c>
      <c r="M27" s="234" t="s">
        <v>158</v>
      </c>
      <c r="R27" s="201" t="s">
        <v>166</v>
      </c>
    </row>
    <row r="28" spans="1:18" s="240" customFormat="1" ht="50.1" customHeight="1" thickBot="1" x14ac:dyDescent="0.35">
      <c r="A28" s="202"/>
      <c r="B28" s="236" t="s">
        <v>3</v>
      </c>
      <c r="C28" s="237" t="s">
        <v>4</v>
      </c>
      <c r="D28" s="237" t="s">
        <v>5</v>
      </c>
      <c r="E28" s="237" t="s">
        <v>6</v>
      </c>
      <c r="F28" s="238" t="s">
        <v>176</v>
      </c>
      <c r="G28" s="238" t="s">
        <v>309</v>
      </c>
      <c r="H28" s="238" t="s">
        <v>311</v>
      </c>
      <c r="I28" s="237" t="s">
        <v>8</v>
      </c>
      <c r="J28" s="237" t="s">
        <v>9</v>
      </c>
      <c r="K28" s="197" t="s">
        <v>269</v>
      </c>
      <c r="L28" s="237" t="s">
        <v>10</v>
      </c>
      <c r="M28" s="238" t="s">
        <v>181</v>
      </c>
      <c r="N28" s="237" t="s">
        <v>49</v>
      </c>
      <c r="O28" s="237" t="s">
        <v>313</v>
      </c>
      <c r="P28" s="239" t="s">
        <v>62</v>
      </c>
      <c r="R28" s="201" t="s">
        <v>166</v>
      </c>
    </row>
    <row r="29" spans="1:18" ht="50.25" customHeight="1" thickTop="1" x14ac:dyDescent="0.3">
      <c r="B29" s="200" t="str">
        <f>IF(C29="","",_xlfn.XLOOKUP(C29,経費NO.!$C$2:$C$18,経費NO.!$B$2:$B$18)&amp;"_"&amp;COUNTIF($C$29:C29,C29))</f>
        <v/>
      </c>
      <c r="C29" s="243"/>
      <c r="D29" s="68"/>
      <c r="E29" s="68"/>
      <c r="F29" s="68"/>
      <c r="G29" s="244"/>
      <c r="H29" s="244"/>
      <c r="I29" s="68"/>
      <c r="J29" s="68"/>
      <c r="K29" s="245"/>
      <c r="L29" s="68"/>
      <c r="M29" s="68"/>
      <c r="N29" s="245"/>
      <c r="O29" s="246"/>
      <c r="P29" s="247"/>
      <c r="R29" s="201" t="s">
        <v>166</v>
      </c>
    </row>
    <row r="30" spans="1:18" ht="50.25" customHeight="1" x14ac:dyDescent="0.3">
      <c r="B30" s="200" t="str">
        <f>IF(C30="","",_xlfn.XLOOKUP(C30,経費NO.!$C$2:$C$18,経費NO.!$B$2:$B$18)&amp;"_"&amp;COUNTIF($C$29:C30,C30))</f>
        <v/>
      </c>
      <c r="C30" s="243"/>
      <c r="D30" s="68"/>
      <c r="E30" s="68"/>
      <c r="F30" s="68"/>
      <c r="G30" s="244"/>
      <c r="H30" s="244"/>
      <c r="I30" s="68"/>
      <c r="J30" s="68"/>
      <c r="K30" s="245"/>
      <c r="L30" s="68"/>
      <c r="M30" s="68"/>
      <c r="N30" s="67"/>
      <c r="O30" s="248"/>
      <c r="P30" s="249"/>
      <c r="R30" s="201" t="s">
        <v>166</v>
      </c>
    </row>
    <row r="31" spans="1:18" ht="50.25" customHeight="1" x14ac:dyDescent="0.3">
      <c r="B31" s="200" t="str">
        <f>IF(C31="","",_xlfn.XLOOKUP(C31,経費NO.!$C$2:$C$18,経費NO.!$B$2:$B$18)&amp;"_"&amp;COUNTIF($C$29:C31,C31))</f>
        <v/>
      </c>
      <c r="C31" s="243"/>
      <c r="D31" s="68"/>
      <c r="E31" s="68"/>
      <c r="F31" s="68"/>
      <c r="G31" s="244"/>
      <c r="H31" s="244"/>
      <c r="I31" s="68"/>
      <c r="J31" s="68"/>
      <c r="K31" s="245"/>
      <c r="L31" s="68"/>
      <c r="M31" s="68"/>
      <c r="N31" s="67"/>
      <c r="O31" s="248"/>
      <c r="P31" s="249"/>
      <c r="R31" s="201" t="s">
        <v>166</v>
      </c>
    </row>
    <row r="32" spans="1:18" ht="50.25" customHeight="1" x14ac:dyDescent="0.3">
      <c r="B32" s="200" t="str">
        <f>IF(C32="","",_xlfn.XLOOKUP(C32,経費NO.!$C$2:$C$18,経費NO.!$B$2:$B$18)&amp;"_"&amp;COUNTIF($C$29:C32,C32))</f>
        <v/>
      </c>
      <c r="C32" s="243"/>
      <c r="D32" s="68"/>
      <c r="E32" s="68"/>
      <c r="F32" s="68"/>
      <c r="G32" s="244"/>
      <c r="H32" s="244"/>
      <c r="I32" s="68"/>
      <c r="J32" s="68"/>
      <c r="K32" s="67"/>
      <c r="L32" s="68"/>
      <c r="M32" s="68"/>
      <c r="N32" s="68"/>
      <c r="O32" s="250"/>
      <c r="P32" s="251"/>
      <c r="R32" s="201" t="s">
        <v>166</v>
      </c>
    </row>
    <row r="33" spans="2:18" ht="50.25" customHeight="1" x14ac:dyDescent="0.3">
      <c r="B33" s="200" t="str">
        <f>IF(C33="","",_xlfn.XLOOKUP(C33,経費NO.!$C$2:$C$18,経費NO.!$B$2:$B$18)&amp;"_"&amp;COUNTIF($C$29:C33,C33))</f>
        <v/>
      </c>
      <c r="C33" s="243"/>
      <c r="D33" s="68"/>
      <c r="E33" s="68"/>
      <c r="F33" s="68"/>
      <c r="G33" s="244"/>
      <c r="H33" s="244"/>
      <c r="I33" s="68"/>
      <c r="J33" s="68"/>
      <c r="K33" s="67"/>
      <c r="L33" s="68"/>
      <c r="M33" s="68"/>
      <c r="N33" s="67"/>
      <c r="O33" s="248"/>
      <c r="P33" s="251"/>
      <c r="R33" s="201" t="s">
        <v>166</v>
      </c>
    </row>
    <row r="34" spans="2:18" ht="50.25" customHeight="1" x14ac:dyDescent="0.3">
      <c r="B34" s="200" t="str">
        <f>IF(C34="","",_xlfn.XLOOKUP(C34,経費NO.!$C$2:$C$18,経費NO.!$B$2:$B$18)&amp;"_"&amp;COUNTIF($C$29:C34,C34))</f>
        <v/>
      </c>
      <c r="C34" s="243"/>
      <c r="D34" s="68"/>
      <c r="E34" s="68"/>
      <c r="F34" s="68"/>
      <c r="G34" s="244"/>
      <c r="H34" s="244"/>
      <c r="I34" s="68"/>
      <c r="J34" s="68"/>
      <c r="K34" s="67"/>
      <c r="L34" s="68"/>
      <c r="M34" s="68"/>
      <c r="N34" s="67"/>
      <c r="O34" s="248"/>
      <c r="P34" s="251"/>
      <c r="R34" s="201" t="s">
        <v>166</v>
      </c>
    </row>
    <row r="35" spans="2:18" ht="50.25" customHeight="1" x14ac:dyDescent="0.3">
      <c r="B35" s="200" t="str">
        <f>IF(C35="","",_xlfn.XLOOKUP(C35,経費NO.!$C$2:$C$18,経費NO.!$B$2:$B$18)&amp;"_"&amp;COUNTIF($C$29:C35,C35))</f>
        <v/>
      </c>
      <c r="C35" s="243"/>
      <c r="D35" s="68"/>
      <c r="E35" s="68"/>
      <c r="F35" s="68"/>
      <c r="G35" s="244"/>
      <c r="H35" s="244"/>
      <c r="I35" s="68"/>
      <c r="J35" s="68"/>
      <c r="K35" s="67"/>
      <c r="L35" s="68"/>
      <c r="M35" s="68"/>
      <c r="N35" s="67"/>
      <c r="O35" s="248"/>
      <c r="P35" s="251"/>
      <c r="R35" s="201" t="s">
        <v>166</v>
      </c>
    </row>
    <row r="36" spans="2:18" ht="50.25" customHeight="1" x14ac:dyDescent="0.3">
      <c r="B36" s="200" t="str">
        <f>IF(C36="","",_xlfn.XLOOKUP(C36,経費NO.!$C$2:$C$18,経費NO.!$B$2:$B$18)&amp;"_"&amp;COUNTIF($C$29:C36,C36))</f>
        <v/>
      </c>
      <c r="C36" s="243"/>
      <c r="D36" s="68"/>
      <c r="E36" s="68"/>
      <c r="F36" s="68"/>
      <c r="G36" s="244"/>
      <c r="H36" s="244"/>
      <c r="I36" s="68"/>
      <c r="J36" s="68"/>
      <c r="K36" s="67"/>
      <c r="L36" s="68"/>
      <c r="M36" s="68"/>
      <c r="N36" s="67"/>
      <c r="O36" s="248"/>
      <c r="P36" s="251"/>
      <c r="R36" s="201" t="s">
        <v>166</v>
      </c>
    </row>
    <row r="37" spans="2:18" ht="50.25" customHeight="1" x14ac:dyDescent="0.3">
      <c r="B37" s="200" t="str">
        <f>IF(C37="","",_xlfn.XLOOKUP(C37,経費NO.!$C$2:$C$18,経費NO.!$B$2:$B$18)&amp;"_"&amp;COUNTIF($C$29:C37,C37))</f>
        <v/>
      </c>
      <c r="C37" s="243"/>
      <c r="D37" s="68"/>
      <c r="E37" s="68"/>
      <c r="F37" s="68"/>
      <c r="G37" s="244"/>
      <c r="H37" s="244"/>
      <c r="I37" s="68"/>
      <c r="J37" s="68"/>
      <c r="K37" s="67"/>
      <c r="L37" s="68"/>
      <c r="M37" s="68"/>
      <c r="N37" s="67"/>
      <c r="O37" s="248"/>
      <c r="P37" s="251"/>
      <c r="R37" s="201" t="s">
        <v>166</v>
      </c>
    </row>
    <row r="38" spans="2:18" ht="50.25" customHeight="1" x14ac:dyDescent="0.3">
      <c r="B38" s="200" t="str">
        <f>IF(C38="","",_xlfn.XLOOKUP(C38,経費NO.!$C$2:$C$18,経費NO.!$B$2:$B$18)&amp;"_"&amp;COUNTIF($C$29:C38,C38))</f>
        <v/>
      </c>
      <c r="C38" s="243"/>
      <c r="D38" s="68"/>
      <c r="E38" s="68"/>
      <c r="F38" s="68"/>
      <c r="G38" s="244"/>
      <c r="H38" s="244"/>
      <c r="I38" s="68"/>
      <c r="J38" s="68"/>
      <c r="K38" s="67"/>
      <c r="L38" s="68"/>
      <c r="M38" s="68"/>
      <c r="N38" s="67"/>
      <c r="O38" s="248"/>
      <c r="P38" s="251"/>
      <c r="R38" s="201" t="s">
        <v>166</v>
      </c>
    </row>
    <row r="39" spans="2:18" ht="50.25" customHeight="1" x14ac:dyDescent="0.3">
      <c r="B39" s="200" t="str">
        <f>IF(C39="","",_xlfn.XLOOKUP(C39,経費NO.!$C$2:$C$18,経費NO.!$B$2:$B$18)&amp;"_"&amp;COUNTIF($C$29:C39,C39))</f>
        <v/>
      </c>
      <c r="C39" s="243"/>
      <c r="D39" s="68"/>
      <c r="E39" s="68"/>
      <c r="F39" s="68"/>
      <c r="G39" s="244"/>
      <c r="H39" s="244"/>
      <c r="I39" s="68"/>
      <c r="J39" s="68"/>
      <c r="K39" s="67"/>
      <c r="L39" s="68"/>
      <c r="M39" s="68"/>
      <c r="N39" s="67"/>
      <c r="O39" s="248"/>
      <c r="P39" s="251"/>
      <c r="R39" s="201" t="s">
        <v>166</v>
      </c>
    </row>
    <row r="40" spans="2:18" ht="50.25" customHeight="1" x14ac:dyDescent="0.3">
      <c r="B40" s="200" t="str">
        <f>IF(C40="","",_xlfn.XLOOKUP(C40,経費NO.!$C$2:$C$18,経費NO.!$B$2:$B$18)&amp;"_"&amp;COUNTIF($C$29:C40,C40))</f>
        <v/>
      </c>
      <c r="C40" s="243"/>
      <c r="D40" s="68"/>
      <c r="E40" s="68"/>
      <c r="F40" s="68"/>
      <c r="G40" s="244"/>
      <c r="H40" s="244"/>
      <c r="I40" s="68"/>
      <c r="J40" s="68"/>
      <c r="K40" s="67"/>
      <c r="L40" s="68"/>
      <c r="M40" s="68"/>
      <c r="N40" s="67"/>
      <c r="O40" s="248"/>
      <c r="P40" s="251"/>
      <c r="R40" s="201" t="s">
        <v>166</v>
      </c>
    </row>
    <row r="41" spans="2:18" ht="50.25" customHeight="1" x14ac:dyDescent="0.3">
      <c r="B41" s="200" t="str">
        <f>IF(C41="","",_xlfn.XLOOKUP(C41,経費NO.!$C$2:$C$18,経費NO.!$B$2:$B$18)&amp;"_"&amp;COUNTIF($C$29:C41,C41))</f>
        <v/>
      </c>
      <c r="C41" s="243"/>
      <c r="D41" s="68"/>
      <c r="E41" s="68"/>
      <c r="F41" s="68"/>
      <c r="G41" s="244"/>
      <c r="H41" s="244"/>
      <c r="I41" s="68"/>
      <c r="J41" s="68"/>
      <c r="K41" s="67"/>
      <c r="L41" s="68"/>
      <c r="M41" s="68"/>
      <c r="N41" s="68"/>
      <c r="O41" s="250"/>
      <c r="P41" s="251"/>
      <c r="R41" s="201" t="s">
        <v>166</v>
      </c>
    </row>
    <row r="42" spans="2:18" ht="50.25" customHeight="1" x14ac:dyDescent="0.3">
      <c r="B42" s="200" t="str">
        <f>IF(C42="","",_xlfn.XLOOKUP(C42,経費NO.!$C$2:$C$18,経費NO.!$B$2:$B$18)&amp;"_"&amp;COUNTIF($C$29:C42,C42))</f>
        <v/>
      </c>
      <c r="C42" s="243"/>
      <c r="D42" s="68"/>
      <c r="E42" s="68"/>
      <c r="F42" s="68"/>
      <c r="G42" s="244"/>
      <c r="H42" s="244"/>
      <c r="I42" s="68"/>
      <c r="J42" s="68"/>
      <c r="K42" s="67"/>
      <c r="L42" s="68"/>
      <c r="M42" s="68"/>
      <c r="N42" s="67"/>
      <c r="O42" s="248"/>
      <c r="P42" s="251"/>
      <c r="R42" s="201" t="s">
        <v>166</v>
      </c>
    </row>
    <row r="43" spans="2:18" ht="50.25" customHeight="1" x14ac:dyDescent="0.3">
      <c r="B43" s="200" t="str">
        <f>IF(C43="","",_xlfn.XLOOKUP(C43,経費NO.!$C$2:$C$18,経費NO.!$B$2:$B$18)&amp;"_"&amp;COUNTIF($C$29:C43,C43))</f>
        <v/>
      </c>
      <c r="C43" s="243"/>
      <c r="D43" s="68"/>
      <c r="E43" s="68"/>
      <c r="F43" s="68"/>
      <c r="G43" s="244"/>
      <c r="H43" s="244"/>
      <c r="I43" s="68"/>
      <c r="J43" s="68"/>
      <c r="K43" s="67"/>
      <c r="L43" s="68"/>
      <c r="M43" s="68"/>
      <c r="N43" s="68"/>
      <c r="O43" s="250"/>
      <c r="P43" s="251"/>
      <c r="R43" s="201" t="s">
        <v>166</v>
      </c>
    </row>
    <row r="44" spans="2:18" ht="50.25" customHeight="1" x14ac:dyDescent="0.3">
      <c r="B44" s="200" t="str">
        <f>IF(C44="","",_xlfn.XLOOKUP(C44,経費NO.!$C$2:$C$18,経費NO.!$B$2:$B$18)&amp;"_"&amp;COUNTIF($C$29:C44,C44))</f>
        <v/>
      </c>
      <c r="C44" s="243"/>
      <c r="D44" s="68"/>
      <c r="E44" s="68"/>
      <c r="F44" s="68"/>
      <c r="G44" s="244"/>
      <c r="H44" s="244"/>
      <c r="I44" s="68"/>
      <c r="J44" s="68"/>
      <c r="K44" s="67"/>
      <c r="L44" s="68"/>
      <c r="M44" s="68"/>
      <c r="N44" s="68"/>
      <c r="O44" s="250"/>
      <c r="P44" s="251"/>
      <c r="R44" s="201" t="s">
        <v>166</v>
      </c>
    </row>
    <row r="45" spans="2:18" ht="50.25" customHeight="1" x14ac:dyDescent="0.3">
      <c r="B45" s="200" t="str">
        <f>IF(C45="","",_xlfn.XLOOKUP(C45,経費NO.!$C$2:$C$18,経費NO.!$B$2:$B$18)&amp;"_"&amp;COUNTIF($C$29:C45,C45))</f>
        <v/>
      </c>
      <c r="C45" s="243"/>
      <c r="D45" s="68"/>
      <c r="E45" s="68"/>
      <c r="F45" s="68"/>
      <c r="G45" s="244"/>
      <c r="H45" s="244"/>
      <c r="I45" s="68"/>
      <c r="J45" s="68"/>
      <c r="K45" s="67"/>
      <c r="L45" s="68"/>
      <c r="M45" s="68"/>
      <c r="N45" s="68"/>
      <c r="O45" s="250"/>
      <c r="P45" s="251"/>
      <c r="R45" s="201" t="s">
        <v>166</v>
      </c>
    </row>
    <row r="46" spans="2:18" ht="50.25" customHeight="1" x14ac:dyDescent="0.3">
      <c r="B46" s="200" t="str">
        <f>IF(C46="","",_xlfn.XLOOKUP(C46,経費NO.!$C$2:$C$18,経費NO.!$B$2:$B$18)&amp;"_"&amp;COUNTIF($C$29:C46,C46))</f>
        <v/>
      </c>
      <c r="C46" s="243"/>
      <c r="D46" s="68"/>
      <c r="E46" s="68"/>
      <c r="F46" s="68"/>
      <c r="G46" s="244"/>
      <c r="H46" s="244"/>
      <c r="I46" s="68"/>
      <c r="J46" s="68"/>
      <c r="K46" s="67"/>
      <c r="L46" s="68"/>
      <c r="M46" s="68"/>
      <c r="N46" s="68"/>
      <c r="O46" s="250"/>
      <c r="P46" s="251"/>
      <c r="R46" s="201" t="s">
        <v>166</v>
      </c>
    </row>
    <row r="47" spans="2:18" ht="50.25" customHeight="1" x14ac:dyDescent="0.3">
      <c r="B47" s="200" t="str">
        <f>IF(C47="","",_xlfn.XLOOKUP(C47,経費NO.!$C$2:$C$18,経費NO.!$B$2:$B$18)&amp;"_"&amp;COUNTIF($C$29:C47,C47))</f>
        <v/>
      </c>
      <c r="C47" s="243"/>
      <c r="D47" s="68"/>
      <c r="E47" s="68"/>
      <c r="F47" s="68"/>
      <c r="G47" s="244"/>
      <c r="H47" s="244"/>
      <c r="I47" s="68"/>
      <c r="J47" s="68"/>
      <c r="K47" s="67"/>
      <c r="L47" s="68"/>
      <c r="M47" s="68"/>
      <c r="N47" s="68"/>
      <c r="O47" s="250"/>
      <c r="P47" s="251"/>
      <c r="R47" s="201" t="s">
        <v>166</v>
      </c>
    </row>
    <row r="48" spans="2:18" ht="50.25" customHeight="1" x14ac:dyDescent="0.3">
      <c r="B48" s="241" t="str">
        <f>IF(C48="","",_xlfn.XLOOKUP(C48,経費NO.!$C$2:$C$18,経費NO.!$B$2:$B$18)&amp;"_"&amp;COUNTIF($C$29:C48,C48))</f>
        <v/>
      </c>
      <c r="C48" s="252"/>
      <c r="D48" s="69"/>
      <c r="E48" s="69"/>
      <c r="F48" s="69"/>
      <c r="G48" s="253"/>
      <c r="H48" s="253"/>
      <c r="I48" s="69"/>
      <c r="J48" s="69"/>
      <c r="K48" s="67"/>
      <c r="L48" s="69"/>
      <c r="M48" s="69"/>
      <c r="N48" s="69"/>
      <c r="O48" s="254"/>
      <c r="P48" s="255"/>
      <c r="R48" s="201" t="s">
        <v>166</v>
      </c>
    </row>
    <row r="49" spans="1:18" x14ac:dyDescent="0.3">
      <c r="B49" s="242" t="s">
        <v>63</v>
      </c>
      <c r="R49" s="201" t="s">
        <v>166</v>
      </c>
    </row>
    <row r="50" spans="1:18" x14ac:dyDescent="0.3">
      <c r="R50" s="201" t="s">
        <v>166</v>
      </c>
    </row>
    <row r="51" spans="1:18" x14ac:dyDescent="0.3">
      <c r="A51" s="201" t="s">
        <v>166</v>
      </c>
      <c r="B51" s="201" t="s">
        <v>166</v>
      </c>
      <c r="C51" s="201" t="s">
        <v>166</v>
      </c>
      <c r="D51" s="201" t="s">
        <v>166</v>
      </c>
      <c r="E51" s="201" t="s">
        <v>166</v>
      </c>
      <c r="F51" s="201" t="s">
        <v>166</v>
      </c>
      <c r="G51" s="201" t="s">
        <v>166</v>
      </c>
      <c r="H51" s="201" t="s">
        <v>166</v>
      </c>
      <c r="I51" s="201" t="s">
        <v>166</v>
      </c>
      <c r="J51" s="201" t="s">
        <v>166</v>
      </c>
      <c r="K51" s="201" t="s">
        <v>166</v>
      </c>
      <c r="L51" s="201" t="s">
        <v>166</v>
      </c>
      <c r="M51" s="201" t="s">
        <v>166</v>
      </c>
      <c r="N51" s="201" t="s">
        <v>166</v>
      </c>
      <c r="O51" s="201" t="s">
        <v>166</v>
      </c>
      <c r="P51" s="201" t="s">
        <v>166</v>
      </c>
      <c r="Q51" s="201" t="s">
        <v>166</v>
      </c>
      <c r="R51" s="201" t="s">
        <v>166</v>
      </c>
    </row>
  </sheetData>
  <sheetProtection algorithmName="SHA-512" hashValue="UPwGz9DwILGdp1ptjnGjxNYpmQi4vqR4eVeGYH2iVUnqTtD01tioeTdLA5h/zD3lNpTYdVWy6WmoINAShY4MHg==" saltValue="FKipXdbpraipSMK7j0+0zA==" spinCount="100000" sheet="1" objects="1" scenarios="1" selectLockedCells="1"/>
  <phoneticPr fontId="26"/>
  <conditionalFormatting sqref="C29:C48">
    <cfRule type="expression" dxfId="163" priority="42">
      <formula>IF($C29&lt;&gt;"",TRUE,FALSE)</formula>
    </cfRule>
  </conditionalFormatting>
  <conditionalFormatting sqref="C19:D21">
    <cfRule type="cellIs" dxfId="162" priority="51" operator="equal">
      <formula>"入力不要"</formula>
    </cfRule>
    <cfRule type="cellIs" dxfId="161" priority="52" operator="equal">
      <formula>"該当必須"</formula>
    </cfRule>
    <cfRule type="cellIs" dxfId="160" priority="53" operator="equal">
      <formula>"必須"</formula>
    </cfRule>
  </conditionalFormatting>
  <conditionalFormatting sqref="D5:D18 B16:B18 O25">
    <cfRule type="cellIs" dxfId="159" priority="57" operator="equal">
      <formula>"入力不要"</formula>
    </cfRule>
    <cfRule type="cellIs" dxfId="158" priority="58" operator="equal">
      <formula>"該当必須"</formula>
    </cfRule>
    <cfRule type="cellIs" dxfId="157" priority="59" operator="equal">
      <formula>"必須"</formula>
    </cfRule>
  </conditionalFormatting>
  <conditionalFormatting sqref="D29:D48">
    <cfRule type="expression" dxfId="156" priority="49">
      <formula>IF(D29&lt;&gt;"",TRUE,FALSE)</formula>
    </cfRule>
    <cfRule type="expression" dxfId="155" priority="50">
      <formula>IF(C29&lt;&gt;"",TRUE,FALSE)</formula>
    </cfRule>
  </conditionalFormatting>
  <conditionalFormatting sqref="E29:E48">
    <cfRule type="expression" dxfId="154" priority="48">
      <formula>IF(D29&lt;&gt;"",TRUE,FALSE)</formula>
    </cfRule>
    <cfRule type="expression" dxfId="153" priority="47">
      <formula>IF(E29&lt;&gt;"",TRUE,FALSE)</formula>
    </cfRule>
  </conditionalFormatting>
  <conditionalFormatting sqref="F29:F48">
    <cfRule type="expression" dxfId="152" priority="46">
      <formula>IF(E29&lt;&gt;"",TRUE,FALSE)</formula>
    </cfRule>
    <cfRule type="expression" dxfId="151" priority="45">
      <formula>IF(F29&lt;&gt;"",TRUE,FALSE)</formula>
    </cfRule>
  </conditionalFormatting>
  <conditionalFormatting sqref="G29:G48">
    <cfRule type="expression" dxfId="150" priority="44">
      <formula>IF(F29&lt;&gt;"",TRUE,FALSE)</formula>
    </cfRule>
    <cfRule type="expression" dxfId="149" priority="43">
      <formula>IF(G29&lt;&gt;"",TRUE,FALSE)</formula>
    </cfRule>
  </conditionalFormatting>
  <conditionalFormatting sqref="H29:H48">
    <cfRule type="expression" dxfId="148" priority="40">
      <formula>IF(H29&lt;&gt;"",TRUE,FALSE)</formula>
    </cfRule>
    <cfRule type="expression" dxfId="147" priority="41">
      <formula>IF(G29&lt;&gt;"",TRUE,FALSE)</formula>
    </cfRule>
  </conditionalFormatting>
  <conditionalFormatting sqref="I29:I48">
    <cfRule type="expression" dxfId="146" priority="37">
      <formula>IF(I29="提出なし",TRUE,FALSE)</formula>
    </cfRule>
    <cfRule type="expression" dxfId="145" priority="38">
      <formula>IF(I29="提出あり",TRUE,FALSE)</formula>
    </cfRule>
    <cfRule type="expression" dxfId="144" priority="39">
      <formula>IF(H29&lt;&gt;"",TRUE,FALSE)</formula>
    </cfRule>
  </conditionalFormatting>
  <conditionalFormatting sqref="J29:J48">
    <cfRule type="expression" dxfId="143" priority="34">
      <formula>IF(J29="提出なし",TRUE,FALSE)</formula>
    </cfRule>
    <cfRule type="expression" dxfId="142" priority="35">
      <formula>IF(J29="提出あり",TRUE,FALSE)</formula>
    </cfRule>
    <cfRule type="expression" dxfId="141" priority="36">
      <formula>IF(I29="提出あり",TRUE,FALSE)</formula>
    </cfRule>
  </conditionalFormatting>
  <conditionalFormatting sqref="K29:K48">
    <cfRule type="expression" dxfId="140" priority="1">
      <formula>IF($M29="提出なし",TRUE,FALSE)</formula>
    </cfRule>
    <cfRule type="expression" dxfId="139" priority="2">
      <formula>IF($L29="提出なし",TRUE,FALSE)</formula>
    </cfRule>
    <cfRule type="expression" dxfId="138" priority="3">
      <formula>IF($K29&lt;&gt;"",TRUE,FALSE)</formula>
    </cfRule>
    <cfRule type="expression" dxfId="137" priority="4">
      <formula>IF($J29="提出あり",TRUE,FALSE)</formula>
    </cfRule>
  </conditionalFormatting>
  <conditionalFormatting sqref="L29:L48">
    <cfRule type="expression" dxfId="136" priority="6">
      <formula>IF($L29="提出なし",TRUE,FALSE)</formula>
    </cfRule>
    <cfRule type="expression" dxfId="135" priority="10">
      <formula>IF($K29=$K$25,TRUE,FALSE)</formula>
    </cfRule>
    <cfRule type="expression" dxfId="134" priority="9">
      <formula>IF($L29&lt;&gt;"",TRUE,FALSE)</formula>
    </cfRule>
  </conditionalFormatting>
  <conditionalFormatting sqref="M29:M48">
    <cfRule type="expression" dxfId="133" priority="5">
      <formula>IF($M29="提出なし",TRUE,FALSE)</formula>
    </cfRule>
    <cfRule type="expression" dxfId="132" priority="8">
      <formula>IF($K29=$K$26,TRUE,FALSE)</formula>
    </cfRule>
    <cfRule type="expression" dxfId="131" priority="7">
      <formula>IF($M29="提出あり",TRUE,FALSE)</formula>
    </cfRule>
  </conditionalFormatting>
  <conditionalFormatting sqref="N29:N48">
    <cfRule type="expression" dxfId="130" priority="173">
      <formula>IF($N29&lt;&gt;"",TRUE,FALSE)</formula>
    </cfRule>
    <cfRule type="expression" dxfId="129" priority="174">
      <formula>IF($L29="提出あり",TRUE,FALSE)</formula>
    </cfRule>
  </conditionalFormatting>
  <conditionalFormatting sqref="O29:O48">
    <cfRule type="expression" dxfId="128" priority="21">
      <formula>IF($N29&lt;&gt;"",TRUE,FALSE)</formula>
    </cfRule>
    <cfRule type="expression" dxfId="127" priority="20">
      <formula>IF($O29&lt;&gt;"",TRUE,FALSE)</formula>
    </cfRule>
  </conditionalFormatting>
  <conditionalFormatting sqref="P29:P48">
    <cfRule type="expression" dxfId="126" priority="15">
      <formula>IF($C29&lt;&gt;"",TRUE,FALSE)</formula>
    </cfRule>
  </conditionalFormatting>
  <dataValidations count="5">
    <dataValidation type="list" allowBlank="1" showInputMessage="1" showErrorMessage="1" sqref="A29:A42" xr:uid="{67A5A6B1-D256-4B19-8645-ADA525C24C6A}">
      <formula1>$A$27</formula1>
    </dataValidation>
    <dataValidation type="list" allowBlank="1" showInputMessage="1" showErrorMessage="1" sqref="I29:J48" xr:uid="{998DCE87-878C-4C9C-B31B-88FC41906D65}">
      <formula1>I$25:I$26</formula1>
    </dataValidation>
    <dataValidation type="list" allowBlank="1" showInputMessage="1" showErrorMessage="1" sqref="K29:K48" xr:uid="{FA149D96-9592-4884-98D7-7C46CD8ECD75}">
      <formula1>$K$25:$K$26</formula1>
    </dataValidation>
    <dataValidation type="list" allowBlank="1" showInputMessage="1" showErrorMessage="1" sqref="L29:L48" xr:uid="{5EA9B5EA-4C39-4E1A-ADD0-C41EF8DC5431}">
      <formula1>$L$25:$L$26</formula1>
    </dataValidation>
    <dataValidation type="list" allowBlank="1" showInputMessage="1" showErrorMessage="1" sqref="M29:M48" xr:uid="{7F0E8246-6CBC-42E0-AF9E-575FB45AC045}">
      <formula1>$M$25:$M$26</formula1>
    </dataValidation>
  </dataValidations>
  <pageMargins left="0.7" right="0.7" top="0.75" bottom="0.75" header="0.3" footer="0.3"/>
  <pageSetup paperSize="9" scale="16"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AC2826B5-16EA-4617-881C-096BD90F94F2}">
          <x14:formula1>
            <xm:f>経費NO.!$C$8</xm:f>
          </x14:formula1>
          <xm:sqref>C29:C48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39408-8229-4D49-B304-76B1EDB8EC2E}">
  <sheetPr>
    <tabColor theme="5" tint="0.59999389629810485"/>
  </sheetPr>
  <dimension ref="A1:Z51"/>
  <sheetViews>
    <sheetView workbookViewId="0">
      <selection activeCell="C29" sqref="C29"/>
    </sheetView>
  </sheetViews>
  <sheetFormatPr defaultColWidth="9.109375" defaultRowHeight="16.8" x14ac:dyDescent="0.3"/>
  <cols>
    <col min="1" max="1" width="9.109375" style="202"/>
    <col min="2" max="2" width="15.6640625" style="201" customWidth="1"/>
    <col min="3" max="4" width="30.6640625" style="202" customWidth="1"/>
    <col min="5" max="5" width="60.6640625" style="202" customWidth="1"/>
    <col min="6" max="8" width="30.6640625" style="202" customWidth="1"/>
    <col min="9" max="9" width="60.6640625" style="202" customWidth="1"/>
    <col min="10" max="12" width="15.6640625" style="202" customWidth="1"/>
    <col min="13" max="13" width="75.6640625" style="202" customWidth="1"/>
    <col min="14" max="16" width="30.6640625" style="202" customWidth="1"/>
    <col min="17" max="17" width="60.6640625" style="202" customWidth="1"/>
    <col min="18" max="20" width="9.109375" style="202"/>
    <col min="21" max="21" width="45.6640625" style="202" customWidth="1"/>
    <col min="22" max="24" width="15.6640625" style="202" customWidth="1"/>
    <col min="25" max="26" width="30.6640625" style="202" customWidth="1"/>
    <col min="27" max="16384" width="9.109375" style="202"/>
  </cols>
  <sheetData>
    <row r="1" spans="2:19" x14ac:dyDescent="0.3">
      <c r="S1" s="201" t="s">
        <v>166</v>
      </c>
    </row>
    <row r="2" spans="2:19" ht="20.399999999999999" x14ac:dyDescent="0.3">
      <c r="B2" s="256" t="s">
        <v>2</v>
      </c>
      <c r="C2" s="257" t="s">
        <v>172</v>
      </c>
      <c r="E2" s="205"/>
      <c r="S2" s="201" t="s">
        <v>166</v>
      </c>
    </row>
    <row r="3" spans="2:19" x14ac:dyDescent="0.3">
      <c r="C3" s="206"/>
      <c r="D3" s="207"/>
      <c r="S3" s="201" t="s">
        <v>166</v>
      </c>
    </row>
    <row r="4" spans="2:19" ht="20.399999999999999" x14ac:dyDescent="0.3">
      <c r="B4" s="265" t="s">
        <v>58</v>
      </c>
      <c r="C4" s="209"/>
      <c r="D4" s="210"/>
      <c r="E4" s="209"/>
      <c r="F4" s="209"/>
      <c r="G4" s="209"/>
      <c r="H4" s="209"/>
      <c r="I4" s="211"/>
      <c r="S4" s="201" t="s">
        <v>166</v>
      </c>
    </row>
    <row r="5" spans="2:19" ht="20.399999999999999" x14ac:dyDescent="0.3">
      <c r="B5" s="266" t="s">
        <v>220</v>
      </c>
      <c r="C5" s="213"/>
      <c r="D5" s="214"/>
      <c r="E5" s="215"/>
      <c r="F5" s="213"/>
      <c r="G5" s="213"/>
      <c r="H5" s="213"/>
      <c r="I5" s="216"/>
      <c r="S5" s="201" t="s">
        <v>166</v>
      </c>
    </row>
    <row r="6" spans="2:19" ht="20.399999999999999" x14ac:dyDescent="0.3">
      <c r="B6" s="217" t="s">
        <v>241</v>
      </c>
      <c r="C6" s="213"/>
      <c r="D6" s="94"/>
      <c r="E6" s="94"/>
      <c r="F6" s="94"/>
      <c r="G6" s="94"/>
      <c r="H6" s="94"/>
      <c r="I6" s="218"/>
      <c r="J6" s="94"/>
      <c r="K6" s="271"/>
      <c r="L6" s="94"/>
      <c r="M6" s="94"/>
      <c r="N6" s="94"/>
      <c r="O6" s="94"/>
      <c r="P6" s="94"/>
      <c r="Q6" s="94"/>
      <c r="S6" s="201" t="s">
        <v>166</v>
      </c>
    </row>
    <row r="7" spans="2:19" ht="20.399999999999999" x14ac:dyDescent="0.3">
      <c r="B7" s="217" t="s">
        <v>248</v>
      </c>
      <c r="C7" s="213"/>
      <c r="D7" s="94"/>
      <c r="E7" s="94"/>
      <c r="F7" s="94"/>
      <c r="G7" s="94"/>
      <c r="H7" s="94"/>
      <c r="I7" s="218"/>
      <c r="J7" s="94"/>
      <c r="K7" s="271"/>
      <c r="L7" s="94"/>
      <c r="M7" s="94"/>
      <c r="N7" s="94"/>
      <c r="O7" s="94"/>
      <c r="P7" s="94"/>
      <c r="Q7" s="94"/>
      <c r="S7" s="201" t="s">
        <v>166</v>
      </c>
    </row>
    <row r="8" spans="2:19" ht="20.399999999999999" x14ac:dyDescent="0.3">
      <c r="B8" s="217" t="s">
        <v>242</v>
      </c>
      <c r="C8" s="213"/>
      <c r="D8" s="94"/>
      <c r="E8" s="94"/>
      <c r="F8" s="94"/>
      <c r="G8" s="94"/>
      <c r="H8" s="94"/>
      <c r="I8" s="218"/>
      <c r="J8" s="94"/>
      <c r="K8" s="271"/>
      <c r="L8" s="94"/>
      <c r="M8" s="94"/>
      <c r="N8" s="94"/>
      <c r="O8" s="94"/>
      <c r="P8" s="94"/>
      <c r="Q8" s="94"/>
      <c r="S8" s="201" t="s">
        <v>166</v>
      </c>
    </row>
    <row r="9" spans="2:19" ht="20.399999999999999" x14ac:dyDescent="0.3">
      <c r="B9" s="217" t="s">
        <v>249</v>
      </c>
      <c r="C9" s="213"/>
      <c r="D9" s="94"/>
      <c r="E9" s="94"/>
      <c r="F9" s="94"/>
      <c r="G9" s="94"/>
      <c r="H9" s="94"/>
      <c r="I9" s="218"/>
      <c r="J9" s="94"/>
      <c r="K9" s="271"/>
      <c r="L9" s="94"/>
      <c r="M9" s="94"/>
      <c r="N9" s="94"/>
      <c r="O9" s="94"/>
      <c r="P9" s="94"/>
      <c r="Q9" s="94"/>
      <c r="S9" s="201" t="s">
        <v>166</v>
      </c>
    </row>
    <row r="10" spans="2:19" ht="20.399999999999999" x14ac:dyDescent="0.3">
      <c r="B10" s="217" t="s">
        <v>243</v>
      </c>
      <c r="C10" s="213"/>
      <c r="D10" s="94"/>
      <c r="E10" s="94"/>
      <c r="F10" s="94"/>
      <c r="G10" s="94"/>
      <c r="H10" s="94"/>
      <c r="I10" s="218"/>
      <c r="J10" s="94"/>
      <c r="K10" s="271"/>
      <c r="L10" s="94"/>
      <c r="M10" s="94"/>
      <c r="N10" s="94"/>
      <c r="O10" s="94"/>
      <c r="P10" s="94"/>
      <c r="Q10" s="94"/>
      <c r="S10" s="201" t="s">
        <v>166</v>
      </c>
    </row>
    <row r="11" spans="2:19" ht="20.399999999999999" x14ac:dyDescent="0.3">
      <c r="B11" s="217" t="s">
        <v>244</v>
      </c>
      <c r="C11" s="213"/>
      <c r="D11" s="94"/>
      <c r="E11" s="94"/>
      <c r="F11" s="94"/>
      <c r="G11" s="94"/>
      <c r="H11" s="94"/>
      <c r="I11" s="218"/>
      <c r="J11" s="94"/>
      <c r="K11" s="271"/>
      <c r="L11" s="94"/>
      <c r="M11" s="94"/>
      <c r="N11" s="94"/>
      <c r="O11" s="94"/>
      <c r="P11" s="94"/>
      <c r="Q11" s="94"/>
      <c r="S11" s="201" t="s">
        <v>166</v>
      </c>
    </row>
    <row r="12" spans="2:19" ht="20.399999999999999" x14ac:dyDescent="0.3">
      <c r="B12" s="217" t="s">
        <v>245</v>
      </c>
      <c r="C12" s="213"/>
      <c r="D12" s="94"/>
      <c r="E12" s="94"/>
      <c r="F12" s="94"/>
      <c r="G12" s="94"/>
      <c r="H12" s="94"/>
      <c r="I12" s="218"/>
      <c r="J12" s="94"/>
      <c r="K12" s="271"/>
      <c r="L12" s="94"/>
      <c r="M12" s="94"/>
      <c r="N12" s="94"/>
      <c r="O12" s="94"/>
      <c r="P12" s="94"/>
      <c r="Q12" s="94"/>
      <c r="S12" s="201" t="s">
        <v>166</v>
      </c>
    </row>
    <row r="13" spans="2:19" ht="20.399999999999999" x14ac:dyDescent="0.3">
      <c r="B13" s="217" t="s">
        <v>246</v>
      </c>
      <c r="C13" s="213"/>
      <c r="D13" s="94"/>
      <c r="E13" s="94"/>
      <c r="F13" s="94"/>
      <c r="G13" s="94"/>
      <c r="H13" s="94"/>
      <c r="I13" s="218"/>
      <c r="J13" s="94"/>
      <c r="K13" s="271"/>
      <c r="L13" s="94"/>
      <c r="M13" s="94"/>
      <c r="N13" s="94"/>
      <c r="O13" s="94"/>
      <c r="P13" s="94"/>
      <c r="Q13" s="94"/>
      <c r="S13" s="201" t="s">
        <v>166</v>
      </c>
    </row>
    <row r="14" spans="2:19" ht="20.399999999999999" x14ac:dyDescent="0.3">
      <c r="B14" s="217" t="s">
        <v>247</v>
      </c>
      <c r="C14" s="213"/>
      <c r="D14" s="94"/>
      <c r="E14" s="94"/>
      <c r="F14" s="94"/>
      <c r="G14" s="94"/>
      <c r="H14" s="94"/>
      <c r="I14" s="218"/>
      <c r="J14" s="94"/>
      <c r="K14" s="271"/>
      <c r="L14" s="94"/>
      <c r="M14" s="94"/>
      <c r="N14" s="94"/>
      <c r="O14" s="94"/>
      <c r="P14" s="94"/>
      <c r="Q14" s="94"/>
      <c r="S14" s="201" t="s">
        <v>166</v>
      </c>
    </row>
    <row r="15" spans="2:19" ht="20.399999999999999" x14ac:dyDescent="0.3">
      <c r="B15" s="217" t="s">
        <v>250</v>
      </c>
      <c r="C15" s="213"/>
      <c r="D15" s="94"/>
      <c r="E15" s="94"/>
      <c r="F15" s="94"/>
      <c r="G15" s="94"/>
      <c r="H15" s="94"/>
      <c r="I15" s="218"/>
      <c r="J15" s="94"/>
      <c r="K15" s="271"/>
      <c r="L15" s="94"/>
      <c r="M15" s="94"/>
      <c r="N15" s="94"/>
      <c r="O15" s="94"/>
      <c r="P15" s="94"/>
      <c r="Q15" s="94"/>
      <c r="S15" s="201" t="s">
        <v>166</v>
      </c>
    </row>
    <row r="16" spans="2:19" ht="20.399999999999999" x14ac:dyDescent="0.3">
      <c r="B16" s="258" t="s">
        <v>221</v>
      </c>
      <c r="C16" s="213"/>
      <c r="D16" s="94"/>
      <c r="E16" s="94"/>
      <c r="F16" s="94"/>
      <c r="G16" s="94"/>
      <c r="H16" s="94"/>
      <c r="I16" s="218"/>
      <c r="J16" s="94"/>
      <c r="K16" s="271"/>
      <c r="L16" s="94"/>
      <c r="M16" s="94"/>
      <c r="N16" s="94"/>
      <c r="O16" s="94"/>
      <c r="P16" s="94"/>
      <c r="Q16" s="94"/>
      <c r="S16" s="201" t="s">
        <v>166</v>
      </c>
    </row>
    <row r="17" spans="1:26" ht="20.399999999999999" x14ac:dyDescent="0.3">
      <c r="B17" s="217" t="s">
        <v>228</v>
      </c>
      <c r="C17" s="213"/>
      <c r="D17" s="94"/>
      <c r="E17" s="94"/>
      <c r="F17" s="94"/>
      <c r="G17" s="94"/>
      <c r="H17" s="94"/>
      <c r="I17" s="218"/>
      <c r="J17" s="94"/>
      <c r="K17" s="271"/>
      <c r="L17" s="94"/>
      <c r="M17" s="94"/>
      <c r="N17" s="94"/>
      <c r="O17" s="94"/>
      <c r="P17" s="94"/>
      <c r="Q17" s="94"/>
      <c r="S17" s="201" t="s">
        <v>166</v>
      </c>
    </row>
    <row r="18" spans="1:26" ht="20.399999999999999" x14ac:dyDescent="0.3">
      <c r="B18" s="221" t="s">
        <v>255</v>
      </c>
      <c r="C18" s="222"/>
      <c r="D18" s="97"/>
      <c r="E18" s="97"/>
      <c r="F18" s="97"/>
      <c r="G18" s="97"/>
      <c r="H18" s="97"/>
      <c r="I18" s="260"/>
      <c r="J18" s="94"/>
      <c r="K18" s="271"/>
      <c r="L18" s="94"/>
      <c r="M18" s="94"/>
      <c r="N18" s="94"/>
      <c r="O18" s="94"/>
      <c r="P18" s="94"/>
      <c r="Q18" s="94"/>
      <c r="S18" s="201" t="s">
        <v>166</v>
      </c>
    </row>
    <row r="19" spans="1:26" x14ac:dyDescent="0.3">
      <c r="B19" s="220"/>
      <c r="D19" s="94"/>
      <c r="E19" s="94"/>
      <c r="F19" s="94"/>
      <c r="G19" s="94"/>
      <c r="H19" s="94"/>
      <c r="I19" s="94"/>
      <c r="J19" s="94"/>
      <c r="K19" s="271"/>
      <c r="L19" s="94"/>
      <c r="M19" s="94"/>
      <c r="N19" s="94"/>
      <c r="O19" s="94"/>
      <c r="P19" s="94"/>
      <c r="Q19" s="94"/>
      <c r="S19" s="201" t="s">
        <v>166</v>
      </c>
    </row>
    <row r="20" spans="1:26" x14ac:dyDescent="0.3">
      <c r="C20" s="261"/>
      <c r="D20" s="214"/>
      <c r="E20" s="205"/>
      <c r="S20" s="201" t="s">
        <v>166</v>
      </c>
    </row>
    <row r="21" spans="1:26" ht="16.5" customHeight="1" x14ac:dyDescent="0.3">
      <c r="C21" s="233"/>
      <c r="D21" s="214"/>
      <c r="E21" s="205"/>
      <c r="S21" s="201" t="s">
        <v>166</v>
      </c>
      <c r="T21" s="329"/>
      <c r="U21" s="329"/>
      <c r="V21" s="329"/>
      <c r="W21" s="330"/>
      <c r="X21" s="327"/>
    </row>
    <row r="22" spans="1:26" ht="16.5" customHeight="1" x14ac:dyDescent="0.3">
      <c r="C22" s="205"/>
      <c r="D22" s="226"/>
      <c r="E22" s="205"/>
      <c r="S22" s="201" t="s">
        <v>166</v>
      </c>
      <c r="T22" s="329"/>
      <c r="U22" s="329"/>
      <c r="V22" s="329"/>
      <c r="W22" s="330"/>
      <c r="X22" s="327"/>
    </row>
    <row r="23" spans="1:26" ht="16.5" customHeight="1" x14ac:dyDescent="0.3">
      <c r="S23" s="201" t="s">
        <v>166</v>
      </c>
      <c r="T23" s="329"/>
      <c r="U23" s="329"/>
      <c r="V23" s="329"/>
      <c r="W23" s="330"/>
      <c r="X23" s="327"/>
    </row>
    <row r="24" spans="1:26" ht="16.5" customHeight="1" x14ac:dyDescent="0.3">
      <c r="I24" s="230" t="s">
        <v>207</v>
      </c>
      <c r="J24" s="232"/>
      <c r="K24" s="267"/>
      <c r="L24" s="262"/>
      <c r="M24" s="262"/>
      <c r="N24" s="262"/>
      <c r="P24" s="226"/>
      <c r="Q24" s="232"/>
      <c r="R24" s="215"/>
      <c r="S24" s="201" t="s">
        <v>166</v>
      </c>
      <c r="T24" s="202" t="s">
        <v>236</v>
      </c>
      <c r="U24" s="267"/>
      <c r="V24" s="267"/>
    </row>
    <row r="25" spans="1:26" ht="16.5" customHeight="1" x14ac:dyDescent="0.3">
      <c r="I25" s="228" t="s">
        <v>209</v>
      </c>
      <c r="J25" s="263" t="s">
        <v>13</v>
      </c>
      <c r="K25" s="264" t="s">
        <v>13</v>
      </c>
      <c r="L25" s="264" t="s">
        <v>13</v>
      </c>
      <c r="M25" s="264" t="s">
        <v>13</v>
      </c>
      <c r="N25" s="263" t="s">
        <v>13</v>
      </c>
      <c r="P25" s="233"/>
      <c r="Q25" s="232"/>
      <c r="R25" s="215"/>
      <c r="S25" s="201" t="s">
        <v>166</v>
      </c>
      <c r="U25" s="202" t="s">
        <v>207</v>
      </c>
      <c r="V25" s="272"/>
    </row>
    <row r="26" spans="1:26" x14ac:dyDescent="0.3">
      <c r="D26" s="226"/>
      <c r="I26" s="228" t="s">
        <v>210</v>
      </c>
      <c r="J26" s="228" t="s">
        <v>164</v>
      </c>
      <c r="K26" s="228" t="s">
        <v>164</v>
      </c>
      <c r="L26" s="228" t="s">
        <v>164</v>
      </c>
      <c r="M26" s="228" t="s">
        <v>164</v>
      </c>
      <c r="N26" s="228" t="s">
        <v>164</v>
      </c>
      <c r="S26" s="201" t="s">
        <v>166</v>
      </c>
      <c r="U26" s="202" t="s">
        <v>209</v>
      </c>
      <c r="V26" s="272" t="s">
        <v>13</v>
      </c>
    </row>
    <row r="27" spans="1:26" x14ac:dyDescent="0.3">
      <c r="C27" s="234" t="s">
        <v>158</v>
      </c>
      <c r="G27" s="234" t="s">
        <v>165</v>
      </c>
      <c r="H27" s="234" t="s">
        <v>165</v>
      </c>
      <c r="I27" s="235" t="s">
        <v>158</v>
      </c>
      <c r="J27" s="234" t="s">
        <v>158</v>
      </c>
      <c r="K27" s="235" t="s">
        <v>158</v>
      </c>
      <c r="L27" s="235" t="s">
        <v>158</v>
      </c>
      <c r="M27" s="234" t="s">
        <v>158</v>
      </c>
      <c r="N27" s="234" t="s">
        <v>158</v>
      </c>
      <c r="S27" s="201" t="s">
        <v>166</v>
      </c>
      <c r="U27" s="202" t="s">
        <v>210</v>
      </c>
      <c r="V27" s="202" t="s">
        <v>164</v>
      </c>
    </row>
    <row r="28" spans="1:26" s="240" customFormat="1" ht="50.1" customHeight="1" thickBot="1" x14ac:dyDescent="0.35">
      <c r="A28" s="202"/>
      <c r="B28" s="236" t="s">
        <v>3</v>
      </c>
      <c r="C28" s="237" t="s">
        <v>4</v>
      </c>
      <c r="D28" s="237" t="s">
        <v>5</v>
      </c>
      <c r="E28" s="237" t="s">
        <v>6</v>
      </c>
      <c r="F28" s="238" t="s">
        <v>176</v>
      </c>
      <c r="G28" s="238" t="s">
        <v>309</v>
      </c>
      <c r="H28" s="238" t="s">
        <v>311</v>
      </c>
      <c r="I28" s="197" t="s">
        <v>269</v>
      </c>
      <c r="J28" s="237" t="s">
        <v>8</v>
      </c>
      <c r="K28" s="237" t="s">
        <v>9</v>
      </c>
      <c r="L28" s="237" t="s">
        <v>10</v>
      </c>
      <c r="M28" s="238" t="s">
        <v>182</v>
      </c>
      <c r="N28" s="238" t="s">
        <v>183</v>
      </c>
      <c r="O28" s="237" t="s">
        <v>49</v>
      </c>
      <c r="P28" s="237" t="s">
        <v>313</v>
      </c>
      <c r="Q28" s="239" t="s">
        <v>62</v>
      </c>
      <c r="S28" s="201" t="s">
        <v>166</v>
      </c>
      <c r="T28" s="273"/>
      <c r="U28" s="274" t="s">
        <v>206</v>
      </c>
      <c r="V28" s="274" t="s">
        <v>8</v>
      </c>
      <c r="W28" s="274" t="s">
        <v>9</v>
      </c>
      <c r="X28" s="274" t="s">
        <v>10</v>
      </c>
      <c r="Y28" s="274" t="s">
        <v>170</v>
      </c>
      <c r="Z28" s="274" t="s">
        <v>171</v>
      </c>
    </row>
    <row r="29" spans="1:26" ht="50.25" customHeight="1" thickTop="1" x14ac:dyDescent="0.3">
      <c r="B29" s="200" t="str">
        <f>IF(C29="","",_xlfn.XLOOKUP(C29,経費NO.!$C$2:$C$18,経費NO.!$B$2:$B$18)&amp;"_"&amp;COUNTIF($C$29:C29,C29))</f>
        <v/>
      </c>
      <c r="C29" s="243"/>
      <c r="D29" s="68"/>
      <c r="E29" s="68"/>
      <c r="F29" s="68"/>
      <c r="G29" s="244"/>
      <c r="H29" s="244"/>
      <c r="I29" s="245"/>
      <c r="J29" s="67"/>
      <c r="K29" s="67"/>
      <c r="L29" s="67"/>
      <c r="M29" s="67"/>
      <c r="N29" s="67"/>
      <c r="O29" s="245"/>
      <c r="P29" s="246"/>
      <c r="Q29" s="247"/>
      <c r="S29" s="201" t="s">
        <v>166</v>
      </c>
      <c r="T29" s="275">
        <v>1</v>
      </c>
      <c r="U29" s="276" t="s">
        <v>207</v>
      </c>
      <c r="V29" s="277" t="s">
        <v>13</v>
      </c>
      <c r="W29" s="277" t="s">
        <v>13</v>
      </c>
      <c r="X29" s="277" t="s">
        <v>13</v>
      </c>
      <c r="Y29" s="199" t="s">
        <v>164</v>
      </c>
      <c r="Z29" s="278" t="s">
        <v>164</v>
      </c>
    </row>
    <row r="30" spans="1:26" ht="50.25" customHeight="1" x14ac:dyDescent="0.3">
      <c r="B30" s="200" t="str">
        <f>IF(C30="","",_xlfn.XLOOKUP(C30,経費NO.!$C$2:$C$18,経費NO.!$B$2:$B$18)&amp;"_"&amp;COUNTIF($C$29:C30,C30))</f>
        <v/>
      </c>
      <c r="C30" s="243"/>
      <c r="D30" s="68"/>
      <c r="E30" s="68"/>
      <c r="F30" s="68"/>
      <c r="G30" s="244"/>
      <c r="H30" s="244"/>
      <c r="I30" s="245"/>
      <c r="J30" s="67"/>
      <c r="K30" s="67"/>
      <c r="L30" s="67"/>
      <c r="M30" s="67"/>
      <c r="N30" s="67"/>
      <c r="O30" s="67"/>
      <c r="P30" s="248"/>
      <c r="Q30" s="249"/>
      <c r="S30" s="201" t="s">
        <v>166</v>
      </c>
      <c r="T30" s="275">
        <v>2</v>
      </c>
      <c r="U30" s="276" t="s">
        <v>209</v>
      </c>
      <c r="V30" s="277" t="s">
        <v>13</v>
      </c>
      <c r="W30" s="277" t="s">
        <v>13</v>
      </c>
      <c r="X30" s="199" t="s">
        <v>164</v>
      </c>
      <c r="Y30" s="199" t="s">
        <v>164</v>
      </c>
      <c r="Z30" s="279" t="s">
        <v>13</v>
      </c>
    </row>
    <row r="31" spans="1:26" ht="50.25" customHeight="1" x14ac:dyDescent="0.3">
      <c r="B31" s="200" t="str">
        <f>IF(C31="","",_xlfn.XLOOKUP(C31,経費NO.!$C$2:$C$18,経費NO.!$B$2:$B$18)&amp;"_"&amp;COUNTIF($C$29:C31,C31))</f>
        <v/>
      </c>
      <c r="C31" s="243"/>
      <c r="D31" s="68"/>
      <c r="E31" s="68"/>
      <c r="F31" s="68"/>
      <c r="G31" s="244"/>
      <c r="H31" s="244"/>
      <c r="I31" s="245"/>
      <c r="J31" s="67"/>
      <c r="K31" s="67"/>
      <c r="L31" s="67"/>
      <c r="M31" s="67"/>
      <c r="N31" s="67"/>
      <c r="O31" s="67"/>
      <c r="P31" s="248"/>
      <c r="Q31" s="249"/>
      <c r="S31" s="201" t="s">
        <v>166</v>
      </c>
      <c r="T31" s="280">
        <v>3</v>
      </c>
      <c r="U31" s="281" t="s">
        <v>209</v>
      </c>
      <c r="V31" s="199" t="s">
        <v>164</v>
      </c>
      <c r="W31" s="199" t="s">
        <v>164</v>
      </c>
      <c r="X31" s="199" t="s">
        <v>164</v>
      </c>
      <c r="Y31" s="277" t="s">
        <v>13</v>
      </c>
      <c r="Z31" s="279" t="s">
        <v>13</v>
      </c>
    </row>
    <row r="32" spans="1:26" ht="50.25" customHeight="1" x14ac:dyDescent="0.3">
      <c r="B32" s="200" t="str">
        <f>IF(C32="","",_xlfn.XLOOKUP(C32,経費NO.!$C$2:$C$18,経費NO.!$B$2:$B$18)&amp;"_"&amp;COUNTIF($C$29:C32,C32))</f>
        <v/>
      </c>
      <c r="C32" s="243"/>
      <c r="D32" s="68"/>
      <c r="E32" s="68"/>
      <c r="F32" s="68"/>
      <c r="G32" s="244"/>
      <c r="H32" s="244"/>
      <c r="I32" s="67"/>
      <c r="J32" s="67"/>
      <c r="K32" s="67"/>
      <c r="L32" s="67"/>
      <c r="M32" s="67"/>
      <c r="N32" s="67"/>
      <c r="O32" s="68"/>
      <c r="P32" s="250"/>
      <c r="Q32" s="251"/>
      <c r="S32" s="201" t="s">
        <v>166</v>
      </c>
      <c r="T32" s="275">
        <v>4</v>
      </c>
      <c r="U32" s="276" t="s">
        <v>210</v>
      </c>
      <c r="V32" s="199" t="s">
        <v>164</v>
      </c>
      <c r="W32" s="199" t="s">
        <v>164</v>
      </c>
      <c r="X32" s="199" t="s">
        <v>164</v>
      </c>
      <c r="Y32" s="277" t="s">
        <v>13</v>
      </c>
      <c r="Z32" s="278" t="s">
        <v>164</v>
      </c>
    </row>
    <row r="33" spans="2:19" ht="50.25" customHeight="1" x14ac:dyDescent="0.3">
      <c r="B33" s="200" t="str">
        <f>IF(C33="","",_xlfn.XLOOKUP(C33,経費NO.!$C$2:$C$18,経費NO.!$B$2:$B$18)&amp;"_"&amp;COUNTIF($C$29:C33,C33))</f>
        <v/>
      </c>
      <c r="C33" s="243"/>
      <c r="D33" s="68"/>
      <c r="E33" s="68"/>
      <c r="F33" s="68"/>
      <c r="G33" s="244"/>
      <c r="H33" s="244"/>
      <c r="I33" s="67"/>
      <c r="J33" s="67"/>
      <c r="K33" s="67"/>
      <c r="L33" s="67"/>
      <c r="M33" s="67"/>
      <c r="N33" s="67"/>
      <c r="O33" s="67"/>
      <c r="P33" s="248"/>
      <c r="Q33" s="251"/>
      <c r="S33" s="201" t="s">
        <v>166</v>
      </c>
    </row>
    <row r="34" spans="2:19" ht="50.25" customHeight="1" x14ac:dyDescent="0.3">
      <c r="B34" s="200" t="str">
        <f>IF(C34="","",_xlfn.XLOOKUP(C34,経費NO.!$C$2:$C$18,経費NO.!$B$2:$B$18)&amp;"_"&amp;COUNTIF($C$29:C34,C34))</f>
        <v/>
      </c>
      <c r="C34" s="243"/>
      <c r="D34" s="68"/>
      <c r="E34" s="68"/>
      <c r="F34" s="68"/>
      <c r="G34" s="244"/>
      <c r="H34" s="244"/>
      <c r="I34" s="67"/>
      <c r="J34" s="67"/>
      <c r="K34" s="67"/>
      <c r="L34" s="67"/>
      <c r="M34" s="67"/>
      <c r="N34" s="67"/>
      <c r="O34" s="67"/>
      <c r="P34" s="248"/>
      <c r="Q34" s="251"/>
      <c r="S34" s="201" t="s">
        <v>166</v>
      </c>
    </row>
    <row r="35" spans="2:19" ht="50.25" customHeight="1" x14ac:dyDescent="0.3">
      <c r="B35" s="200" t="str">
        <f>IF(C35="","",_xlfn.XLOOKUP(C35,経費NO.!$C$2:$C$18,経費NO.!$B$2:$B$18)&amp;"_"&amp;COUNTIF($C$29:C35,C35))</f>
        <v/>
      </c>
      <c r="C35" s="243"/>
      <c r="D35" s="68"/>
      <c r="E35" s="68"/>
      <c r="F35" s="68"/>
      <c r="G35" s="244"/>
      <c r="H35" s="244"/>
      <c r="I35" s="67"/>
      <c r="J35" s="67"/>
      <c r="K35" s="67"/>
      <c r="L35" s="67"/>
      <c r="M35" s="67"/>
      <c r="N35" s="67"/>
      <c r="O35" s="67"/>
      <c r="P35" s="248"/>
      <c r="Q35" s="251"/>
      <c r="S35" s="201" t="s">
        <v>166</v>
      </c>
    </row>
    <row r="36" spans="2:19" ht="50.25" customHeight="1" x14ac:dyDescent="0.3">
      <c r="B36" s="200" t="str">
        <f>IF(C36="","",_xlfn.XLOOKUP(C36,経費NO.!$C$2:$C$18,経費NO.!$B$2:$B$18)&amp;"_"&amp;COUNTIF($C$29:C36,C36))</f>
        <v/>
      </c>
      <c r="C36" s="243"/>
      <c r="D36" s="68"/>
      <c r="E36" s="68"/>
      <c r="F36" s="68"/>
      <c r="G36" s="244"/>
      <c r="H36" s="244"/>
      <c r="I36" s="67"/>
      <c r="J36" s="67"/>
      <c r="K36" s="67"/>
      <c r="L36" s="67"/>
      <c r="M36" s="67"/>
      <c r="N36" s="67"/>
      <c r="O36" s="67"/>
      <c r="P36" s="248"/>
      <c r="Q36" s="251"/>
      <c r="S36" s="201" t="s">
        <v>166</v>
      </c>
    </row>
    <row r="37" spans="2:19" ht="50.25" customHeight="1" x14ac:dyDescent="0.3">
      <c r="B37" s="200" t="str">
        <f>IF(C37="","",_xlfn.XLOOKUP(C37,経費NO.!$C$2:$C$18,経費NO.!$B$2:$B$18)&amp;"_"&amp;COUNTIF($C$29:C37,C37))</f>
        <v/>
      </c>
      <c r="C37" s="243"/>
      <c r="D37" s="68"/>
      <c r="E37" s="68"/>
      <c r="F37" s="68"/>
      <c r="G37" s="244"/>
      <c r="H37" s="244"/>
      <c r="I37" s="67"/>
      <c r="J37" s="67"/>
      <c r="K37" s="67"/>
      <c r="L37" s="67"/>
      <c r="M37" s="67"/>
      <c r="N37" s="67"/>
      <c r="O37" s="67"/>
      <c r="P37" s="248"/>
      <c r="Q37" s="251"/>
      <c r="S37" s="201" t="s">
        <v>166</v>
      </c>
    </row>
    <row r="38" spans="2:19" ht="50.25" customHeight="1" x14ac:dyDescent="0.3">
      <c r="B38" s="200" t="str">
        <f>IF(C38="","",_xlfn.XLOOKUP(C38,経費NO.!$C$2:$C$18,経費NO.!$B$2:$B$18)&amp;"_"&amp;COUNTIF($C$29:C38,C38))</f>
        <v/>
      </c>
      <c r="C38" s="243"/>
      <c r="D38" s="68"/>
      <c r="E38" s="68"/>
      <c r="F38" s="68"/>
      <c r="G38" s="244"/>
      <c r="H38" s="244"/>
      <c r="I38" s="67"/>
      <c r="J38" s="67"/>
      <c r="K38" s="67"/>
      <c r="L38" s="67"/>
      <c r="M38" s="67"/>
      <c r="N38" s="67"/>
      <c r="O38" s="67"/>
      <c r="P38" s="248"/>
      <c r="Q38" s="251"/>
      <c r="S38" s="201" t="s">
        <v>166</v>
      </c>
    </row>
    <row r="39" spans="2:19" ht="50.25" customHeight="1" x14ac:dyDescent="0.3">
      <c r="B39" s="200" t="str">
        <f>IF(C39="","",_xlfn.XLOOKUP(C39,経費NO.!$C$2:$C$18,経費NO.!$B$2:$B$18)&amp;"_"&amp;COUNTIF($C$29:C39,C39))</f>
        <v/>
      </c>
      <c r="C39" s="243"/>
      <c r="D39" s="68"/>
      <c r="E39" s="68"/>
      <c r="F39" s="68"/>
      <c r="G39" s="244"/>
      <c r="H39" s="244"/>
      <c r="I39" s="67"/>
      <c r="J39" s="67"/>
      <c r="K39" s="67"/>
      <c r="L39" s="67"/>
      <c r="M39" s="67"/>
      <c r="N39" s="67"/>
      <c r="O39" s="67"/>
      <c r="P39" s="248"/>
      <c r="Q39" s="251"/>
      <c r="S39" s="201" t="s">
        <v>166</v>
      </c>
    </row>
    <row r="40" spans="2:19" ht="50.25" customHeight="1" x14ac:dyDescent="0.3">
      <c r="B40" s="200" t="str">
        <f>IF(C40="","",_xlfn.XLOOKUP(C40,経費NO.!$C$2:$C$18,経費NO.!$B$2:$B$18)&amp;"_"&amp;COUNTIF($C$29:C40,C40))</f>
        <v/>
      </c>
      <c r="C40" s="243"/>
      <c r="D40" s="68"/>
      <c r="E40" s="68"/>
      <c r="F40" s="68"/>
      <c r="G40" s="244"/>
      <c r="H40" s="244"/>
      <c r="I40" s="67"/>
      <c r="J40" s="67"/>
      <c r="K40" s="67"/>
      <c r="L40" s="67"/>
      <c r="M40" s="67"/>
      <c r="N40" s="67"/>
      <c r="O40" s="67"/>
      <c r="P40" s="248"/>
      <c r="Q40" s="251"/>
      <c r="S40" s="201" t="s">
        <v>166</v>
      </c>
    </row>
    <row r="41" spans="2:19" ht="50.25" customHeight="1" x14ac:dyDescent="0.3">
      <c r="B41" s="200" t="str">
        <f>IF(C41="","",_xlfn.XLOOKUP(C41,経費NO.!$C$2:$C$18,経費NO.!$B$2:$B$18)&amp;"_"&amp;COUNTIF($C$29:C41,C41))</f>
        <v/>
      </c>
      <c r="C41" s="243"/>
      <c r="D41" s="68"/>
      <c r="E41" s="68"/>
      <c r="F41" s="68"/>
      <c r="G41" s="244"/>
      <c r="H41" s="244"/>
      <c r="I41" s="67"/>
      <c r="J41" s="67"/>
      <c r="K41" s="67"/>
      <c r="L41" s="67"/>
      <c r="M41" s="67"/>
      <c r="N41" s="67"/>
      <c r="O41" s="68"/>
      <c r="P41" s="250"/>
      <c r="Q41" s="251"/>
      <c r="S41" s="201" t="s">
        <v>166</v>
      </c>
    </row>
    <row r="42" spans="2:19" ht="50.25" customHeight="1" x14ac:dyDescent="0.3">
      <c r="B42" s="200" t="str">
        <f>IF(C42="","",_xlfn.XLOOKUP(C42,経費NO.!$C$2:$C$18,経費NO.!$B$2:$B$18)&amp;"_"&amp;COUNTIF($C$29:C42,C42))</f>
        <v/>
      </c>
      <c r="C42" s="243"/>
      <c r="D42" s="68"/>
      <c r="E42" s="68"/>
      <c r="F42" s="68"/>
      <c r="G42" s="244"/>
      <c r="H42" s="244"/>
      <c r="I42" s="67"/>
      <c r="J42" s="67"/>
      <c r="K42" s="67"/>
      <c r="L42" s="67"/>
      <c r="M42" s="67"/>
      <c r="N42" s="67"/>
      <c r="O42" s="67"/>
      <c r="P42" s="248"/>
      <c r="Q42" s="251"/>
      <c r="S42" s="201" t="s">
        <v>166</v>
      </c>
    </row>
    <row r="43" spans="2:19" ht="50.25" customHeight="1" x14ac:dyDescent="0.3">
      <c r="B43" s="200" t="str">
        <f>IF(C43="","",_xlfn.XLOOKUP(C43,経費NO.!$C$2:$C$18,経費NO.!$B$2:$B$18)&amp;"_"&amp;COUNTIF($C$29:C43,C43))</f>
        <v/>
      </c>
      <c r="C43" s="243"/>
      <c r="D43" s="68"/>
      <c r="E43" s="68"/>
      <c r="F43" s="68"/>
      <c r="G43" s="244"/>
      <c r="H43" s="244"/>
      <c r="I43" s="67"/>
      <c r="J43" s="68"/>
      <c r="K43" s="68"/>
      <c r="L43" s="68"/>
      <c r="M43" s="68"/>
      <c r="N43" s="68"/>
      <c r="O43" s="68"/>
      <c r="P43" s="250"/>
      <c r="Q43" s="251"/>
      <c r="S43" s="201" t="s">
        <v>166</v>
      </c>
    </row>
    <row r="44" spans="2:19" ht="50.25" customHeight="1" x14ac:dyDescent="0.3">
      <c r="B44" s="200" t="str">
        <f>IF(C44="","",_xlfn.XLOOKUP(C44,経費NO.!$C$2:$C$18,経費NO.!$B$2:$B$18)&amp;"_"&amp;COUNTIF($C$29:C44,C44))</f>
        <v/>
      </c>
      <c r="C44" s="243"/>
      <c r="D44" s="68"/>
      <c r="E44" s="68"/>
      <c r="F44" s="68"/>
      <c r="G44" s="244"/>
      <c r="H44" s="244"/>
      <c r="I44" s="67"/>
      <c r="J44" s="68"/>
      <c r="K44" s="68"/>
      <c r="L44" s="68"/>
      <c r="M44" s="68"/>
      <c r="N44" s="68"/>
      <c r="O44" s="68"/>
      <c r="P44" s="250"/>
      <c r="Q44" s="251"/>
      <c r="S44" s="201" t="s">
        <v>166</v>
      </c>
    </row>
    <row r="45" spans="2:19" ht="50.25" customHeight="1" x14ac:dyDescent="0.3">
      <c r="B45" s="200" t="str">
        <f>IF(C45="","",_xlfn.XLOOKUP(C45,経費NO.!$C$2:$C$18,経費NO.!$B$2:$B$18)&amp;"_"&amp;COUNTIF($C$29:C45,C45))</f>
        <v/>
      </c>
      <c r="C45" s="243"/>
      <c r="D45" s="68"/>
      <c r="E45" s="68"/>
      <c r="F45" s="68"/>
      <c r="G45" s="244"/>
      <c r="H45" s="244"/>
      <c r="I45" s="67"/>
      <c r="J45" s="68"/>
      <c r="K45" s="68"/>
      <c r="L45" s="68"/>
      <c r="M45" s="68"/>
      <c r="N45" s="68"/>
      <c r="O45" s="68"/>
      <c r="P45" s="250"/>
      <c r="Q45" s="251"/>
      <c r="S45" s="201" t="s">
        <v>166</v>
      </c>
    </row>
    <row r="46" spans="2:19" ht="50.25" customHeight="1" x14ac:dyDescent="0.3">
      <c r="B46" s="200" t="str">
        <f>IF(C46="","",_xlfn.XLOOKUP(C46,経費NO.!$C$2:$C$18,経費NO.!$B$2:$B$18)&amp;"_"&amp;COUNTIF($C$29:C46,C46))</f>
        <v/>
      </c>
      <c r="C46" s="243"/>
      <c r="D46" s="68"/>
      <c r="E46" s="68"/>
      <c r="F46" s="68"/>
      <c r="G46" s="244"/>
      <c r="H46" s="244"/>
      <c r="I46" s="67"/>
      <c r="J46" s="68"/>
      <c r="K46" s="68"/>
      <c r="L46" s="68"/>
      <c r="M46" s="68"/>
      <c r="N46" s="68"/>
      <c r="O46" s="68"/>
      <c r="P46" s="250"/>
      <c r="Q46" s="251"/>
      <c r="S46" s="201" t="s">
        <v>166</v>
      </c>
    </row>
    <row r="47" spans="2:19" ht="50.25" customHeight="1" x14ac:dyDescent="0.3">
      <c r="B47" s="200" t="str">
        <f>IF(C47="","",_xlfn.XLOOKUP(C47,経費NO.!$C$2:$C$18,経費NO.!$B$2:$B$18)&amp;"_"&amp;COUNTIF($C$29:C47,C47))</f>
        <v/>
      </c>
      <c r="C47" s="243"/>
      <c r="D47" s="68"/>
      <c r="E47" s="68"/>
      <c r="F47" s="68"/>
      <c r="G47" s="244"/>
      <c r="H47" s="244"/>
      <c r="I47" s="67"/>
      <c r="J47" s="68"/>
      <c r="K47" s="68"/>
      <c r="L47" s="68"/>
      <c r="M47" s="68"/>
      <c r="N47" s="68"/>
      <c r="O47" s="68"/>
      <c r="P47" s="250"/>
      <c r="Q47" s="251"/>
      <c r="S47" s="201" t="s">
        <v>166</v>
      </c>
    </row>
    <row r="48" spans="2:19" ht="50.25" customHeight="1" x14ac:dyDescent="0.3">
      <c r="B48" s="241" t="str">
        <f>IF(C48="","",_xlfn.XLOOKUP(C48,経費NO.!$C$2:$C$18,経費NO.!$B$2:$B$18)&amp;"_"&amp;COUNTIF($C$29:C48,C48))</f>
        <v/>
      </c>
      <c r="C48" s="252"/>
      <c r="D48" s="69"/>
      <c r="E48" s="69"/>
      <c r="F48" s="69"/>
      <c r="G48" s="253"/>
      <c r="H48" s="253"/>
      <c r="I48" s="67"/>
      <c r="J48" s="69"/>
      <c r="K48" s="69"/>
      <c r="L48" s="69"/>
      <c r="M48" s="69"/>
      <c r="N48" s="69"/>
      <c r="O48" s="69"/>
      <c r="P48" s="254"/>
      <c r="Q48" s="255"/>
      <c r="S48" s="201" t="s">
        <v>166</v>
      </c>
    </row>
    <row r="49" spans="1:19" x14ac:dyDescent="0.3">
      <c r="B49" s="242" t="s">
        <v>63</v>
      </c>
      <c r="S49" s="201" t="s">
        <v>166</v>
      </c>
    </row>
    <row r="50" spans="1:19" x14ac:dyDescent="0.3">
      <c r="S50" s="201" t="s">
        <v>166</v>
      </c>
    </row>
    <row r="51" spans="1:19" x14ac:dyDescent="0.3">
      <c r="A51" s="201" t="s">
        <v>166</v>
      </c>
      <c r="B51" s="201" t="s">
        <v>166</v>
      </c>
      <c r="C51" s="201" t="s">
        <v>166</v>
      </c>
      <c r="D51" s="201" t="s">
        <v>166</v>
      </c>
      <c r="E51" s="201" t="s">
        <v>166</v>
      </c>
      <c r="F51" s="201" t="s">
        <v>166</v>
      </c>
      <c r="G51" s="201" t="s">
        <v>166</v>
      </c>
      <c r="H51" s="201" t="s">
        <v>166</v>
      </c>
      <c r="I51" s="201" t="s">
        <v>166</v>
      </c>
      <c r="J51" s="201" t="s">
        <v>166</v>
      </c>
      <c r="K51" s="201" t="s">
        <v>166</v>
      </c>
      <c r="L51" s="201" t="s">
        <v>166</v>
      </c>
      <c r="M51" s="201" t="s">
        <v>166</v>
      </c>
      <c r="N51" s="201" t="s">
        <v>166</v>
      </c>
      <c r="O51" s="201" t="s">
        <v>166</v>
      </c>
      <c r="P51" s="201" t="s">
        <v>166</v>
      </c>
      <c r="Q51" s="201" t="s">
        <v>166</v>
      </c>
      <c r="R51" s="201" t="s">
        <v>166</v>
      </c>
      <c r="S51" s="201" t="s">
        <v>166</v>
      </c>
    </row>
  </sheetData>
  <sheetProtection algorithmName="SHA-512" hashValue="VOG0QhqJOnEKTctFHGnWIbRn5CvXjJjlEP6rta2zvcIrBe8vT/3dYdUbFIyrfE/7teGorK+3/vTq6Q7PvXh2WA==" saltValue="hLQh0atL2JLIHwExCs/grA==" spinCount="100000" sheet="1" objects="1" scenarios="1" selectLockedCells="1"/>
  <mergeCells count="5">
    <mergeCell ref="T21:T23"/>
    <mergeCell ref="U21:U23"/>
    <mergeCell ref="V21:V23"/>
    <mergeCell ref="W21:W23"/>
    <mergeCell ref="X21:X23"/>
  </mergeCells>
  <phoneticPr fontId="26"/>
  <conditionalFormatting sqref="C29:C48">
    <cfRule type="expression" dxfId="125" priority="45">
      <formula>IF($C29&lt;&gt;"",TRUE,FALSE)</formula>
    </cfRule>
  </conditionalFormatting>
  <conditionalFormatting sqref="C20:D21">
    <cfRule type="cellIs" dxfId="124" priority="56" operator="equal">
      <formula>"必須"</formula>
    </cfRule>
    <cfRule type="cellIs" dxfId="123" priority="55" operator="equal">
      <formula>"該当必須"</formula>
    </cfRule>
    <cfRule type="cellIs" dxfId="122" priority="54" operator="equal">
      <formula>"入力不要"</formula>
    </cfRule>
  </conditionalFormatting>
  <conditionalFormatting sqref="D5:D19 B16:B19 P25">
    <cfRule type="cellIs" dxfId="121" priority="62" operator="equal">
      <formula>"必須"</formula>
    </cfRule>
    <cfRule type="cellIs" dxfId="120" priority="61" operator="equal">
      <formula>"該当必須"</formula>
    </cfRule>
    <cfRule type="cellIs" dxfId="119" priority="60" operator="equal">
      <formula>"入力不要"</formula>
    </cfRule>
  </conditionalFormatting>
  <conditionalFormatting sqref="D29:D48">
    <cfRule type="expression" dxfId="118" priority="53">
      <formula>IF(C29&lt;&gt;"",TRUE,FALSE)</formula>
    </cfRule>
    <cfRule type="expression" dxfId="117" priority="52">
      <formula>IF(D29&lt;&gt;"",TRUE,FALSE)</formula>
    </cfRule>
  </conditionalFormatting>
  <conditionalFormatting sqref="E29:E48">
    <cfRule type="expression" dxfId="116" priority="51">
      <formula>IF(D29&lt;&gt;"",TRUE,FALSE)</formula>
    </cfRule>
    <cfRule type="expression" dxfId="115" priority="50">
      <formula>IF(E29&lt;&gt;"",TRUE,FALSE)</formula>
    </cfRule>
  </conditionalFormatting>
  <conditionalFormatting sqref="F29:F48">
    <cfRule type="expression" dxfId="114" priority="49">
      <formula>IF(E29&lt;&gt;"",TRUE,FALSE)</formula>
    </cfRule>
    <cfRule type="expression" dxfId="113" priority="48">
      <formula>IF(F29&lt;&gt;"",TRUE,FALSE)</formula>
    </cfRule>
  </conditionalFormatting>
  <conditionalFormatting sqref="G29:G48">
    <cfRule type="expression" dxfId="112" priority="47">
      <formula>IF(F29&lt;&gt;"",TRUE,FALSE)</formula>
    </cfRule>
    <cfRule type="expression" dxfId="111" priority="46">
      <formula>IF(G29&lt;&gt;"",TRUE,FALSE)</formula>
    </cfRule>
  </conditionalFormatting>
  <conditionalFormatting sqref="H29:H48">
    <cfRule type="expression" dxfId="110" priority="44">
      <formula>IF(G29&lt;&gt;"",TRUE,FALSE)</formula>
    </cfRule>
    <cfRule type="expression" dxfId="109" priority="43">
      <formula>IF(H29&lt;&gt;"",TRUE,FALSE)</formula>
    </cfRule>
  </conditionalFormatting>
  <conditionalFormatting sqref="I29:I48">
    <cfRule type="expression" dxfId="108" priority="4">
      <formula>IF($H29&lt;&gt;"",TRUE,FALSE)</formula>
    </cfRule>
    <cfRule type="expression" dxfId="107" priority="3">
      <formula>IF($I29&lt;&gt;"",TRUE,FALSE)</formula>
    </cfRule>
  </conditionalFormatting>
  <conditionalFormatting sqref="J29:N48">
    <cfRule type="expression" dxfId="106" priority="2">
      <formula>IF(AND($I29&lt;&gt;"",$J29="",$K29="",$L29="",$M29="",$N29=""),TRUE,FALSE)</formula>
    </cfRule>
    <cfRule type="expression" dxfId="105" priority="15">
      <formula>IF($H29&lt;&gt;"",TRUE,FALSE)</formula>
    </cfRule>
    <cfRule type="expression" dxfId="104" priority="14">
      <formula>IF(J29&lt;&gt;"",TRUE,FALSE)</formula>
    </cfRule>
    <cfRule type="expression" dxfId="103" priority="13">
      <formula>IF(AND($J29&lt;&gt;"",$K29&lt;&gt;"",$L29&lt;&gt;"",$M29&lt;&gt;"",$N29&lt;&gt;""),TRUE,FALSE)</formula>
    </cfRule>
    <cfRule type="expression" dxfId="102" priority="12">
      <formula>IF(AND($I29=$U$32,$J29=$V$32,$K29=$W$32,$L29=$X$32,$M29=$Y$32,$N29=$Z$32),TRUE,FALSE)</formula>
    </cfRule>
    <cfRule type="expression" dxfId="101" priority="11">
      <formula>IF(AND($I29=$U$31,$J29=$V$31,$K29=$W$31,$L29=$X$31,$M29=$Y$31,$N29=$Z$31),TRUE,FALSE)</formula>
    </cfRule>
    <cfRule type="expression" dxfId="100" priority="10">
      <formula>IF(AND($I29=$U$30,$J29=$V$30,$K29=$W$30,$L29=$X$30,$M29=$Y$30,$N29=$Z$30),TRUE,FALSE)</formula>
    </cfRule>
    <cfRule type="expression" dxfId="99" priority="9">
      <formula>IF(AND($I29=$U$29,$J29=$V$29,$K29=$W$29,$L29=$X$29,$M29=$Y$29,$N29=$Z$29),TRUE,FALSE)</formula>
    </cfRule>
    <cfRule type="expression" dxfId="98" priority="1">
      <formula>IF(AND($I29="",$J29="",$K29="",$L29="",$M29="",$N29=""),TRUE,FALSE)</formula>
    </cfRule>
  </conditionalFormatting>
  <conditionalFormatting sqref="O29:O48">
    <cfRule type="expression" dxfId="97" priority="8">
      <formula>IF(AND($I29=$I$24,$L29=$L$25,$J$29&lt;&gt;"",$K$29&lt;&gt;"",$M$29&lt;&gt;"",$N$29&lt;&gt;""),TRUE,FALSE)</formula>
    </cfRule>
    <cfRule type="expression" dxfId="96" priority="7">
      <formula>IF($O29&lt;&gt;"",TRUE,FALSE)</formula>
    </cfRule>
  </conditionalFormatting>
  <conditionalFormatting sqref="P29:P48">
    <cfRule type="expression" dxfId="95" priority="6">
      <formula>IF($O29&lt;&gt;"",TRUE,FALSE)</formula>
    </cfRule>
    <cfRule type="expression" dxfId="94" priority="5">
      <formula>IF($P29&lt;&gt;"",TRUE,FALSE)</formula>
    </cfRule>
  </conditionalFormatting>
  <conditionalFormatting sqref="Q29:Q48">
    <cfRule type="expression" dxfId="93" priority="18">
      <formula>IF($C29&lt;&gt;"",TRUE,FALSE)</formula>
    </cfRule>
  </conditionalFormatting>
  <dataValidations count="5">
    <dataValidation type="list" allowBlank="1" showInputMessage="1" showErrorMessage="1" sqref="A29:A42" xr:uid="{11636530-712E-4AF9-AEB5-B0C263391835}">
      <formula1>$A$27</formula1>
    </dataValidation>
    <dataValidation type="list" allowBlank="1" showInputMessage="1" showErrorMessage="1" sqref="J29:N48" xr:uid="{25206F20-C6ED-4FEC-9ABD-B69EC0E5211A}">
      <formula1>J$25:J$26</formula1>
    </dataValidation>
    <dataValidation type="list" allowBlank="1" showInputMessage="1" showErrorMessage="1" sqref="I29:I48" xr:uid="{E778EEEE-8443-4ADB-BBF7-C3327368AADE}">
      <formula1>$I$24:$I$26</formula1>
    </dataValidation>
    <dataValidation type="list" allowBlank="1" showInputMessage="1" showErrorMessage="1" sqref="V29:Z32" xr:uid="{B6C04786-9F27-41D9-8C2B-299FD213EDFE}">
      <formula1>$V$26:$V$27</formula1>
    </dataValidation>
    <dataValidation type="list" allowBlank="1" showInputMessage="1" showErrorMessage="1" sqref="U29:U32" xr:uid="{E60E8BD9-55DC-47B2-A06C-B3EF668908E7}">
      <formula1>#REF!</formula1>
    </dataValidation>
  </dataValidations>
  <pageMargins left="0.7" right="0.7" top="0.75" bottom="0.75" header="0.3" footer="0.3"/>
  <pageSetup paperSize="9" scale="14"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68CBC412-CE0B-4CEA-81A5-1C81C70021B0}">
          <x14:formula1>
            <xm:f>経費NO.!$C$9</xm:f>
          </x14:formula1>
          <xm:sqref>C29:C48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6996B-A8FA-4B91-8947-08E994BFDA16}">
  <sheetPr>
    <tabColor theme="5" tint="0.59999389629810485"/>
  </sheetPr>
  <dimension ref="A1:R51"/>
  <sheetViews>
    <sheetView workbookViewId="0">
      <selection activeCell="C29" sqref="C29"/>
    </sheetView>
  </sheetViews>
  <sheetFormatPr defaultColWidth="9.109375" defaultRowHeight="16.8" x14ac:dyDescent="0.3"/>
  <cols>
    <col min="1" max="1" width="9.109375" style="202"/>
    <col min="2" max="2" width="15.6640625" style="201" customWidth="1"/>
    <col min="3" max="4" width="30.6640625" style="202" customWidth="1"/>
    <col min="5" max="5" width="60.6640625" style="202" customWidth="1"/>
    <col min="6" max="6" width="33.109375" style="202" customWidth="1"/>
    <col min="7" max="8" width="30.6640625" style="202" customWidth="1"/>
    <col min="9" max="10" width="15.6640625" style="202" customWidth="1"/>
    <col min="11" max="11" width="60.6640625" style="202" customWidth="1"/>
    <col min="12" max="12" width="15.6640625" style="202" customWidth="1"/>
    <col min="13" max="15" width="30.6640625" style="202" customWidth="1"/>
    <col min="16" max="16" width="60.6640625" style="202" customWidth="1"/>
    <col min="17" max="16384" width="9.109375" style="202"/>
  </cols>
  <sheetData>
    <row r="1" spans="2:18" x14ac:dyDescent="0.3">
      <c r="R1" s="201" t="s">
        <v>166</v>
      </c>
    </row>
    <row r="2" spans="2:18" ht="20.399999999999999" x14ac:dyDescent="0.3">
      <c r="B2" s="256" t="s">
        <v>2</v>
      </c>
      <c r="C2" s="257" t="s">
        <v>169</v>
      </c>
      <c r="E2" s="205"/>
      <c r="R2" s="201" t="s">
        <v>166</v>
      </c>
    </row>
    <row r="3" spans="2:18" x14ac:dyDescent="0.3">
      <c r="C3" s="206"/>
      <c r="D3" s="207"/>
      <c r="R3" s="201" t="s">
        <v>166</v>
      </c>
    </row>
    <row r="4" spans="2:18" ht="20.399999999999999" x14ac:dyDescent="0.3">
      <c r="B4" s="265" t="s">
        <v>58</v>
      </c>
      <c r="C4" s="209"/>
      <c r="D4" s="210"/>
      <c r="E4" s="209"/>
      <c r="F4" s="209"/>
      <c r="G4" s="209"/>
      <c r="H4" s="209"/>
      <c r="I4" s="209"/>
      <c r="J4" s="211"/>
      <c r="R4" s="201" t="s">
        <v>166</v>
      </c>
    </row>
    <row r="5" spans="2:18" ht="20.399999999999999" x14ac:dyDescent="0.3">
      <c r="B5" s="212" t="s">
        <v>220</v>
      </c>
      <c r="C5" s="213"/>
      <c r="D5" s="214"/>
      <c r="E5" s="215"/>
      <c r="F5" s="213"/>
      <c r="G5" s="213"/>
      <c r="H5" s="213"/>
      <c r="I5" s="213"/>
      <c r="J5" s="216"/>
      <c r="R5" s="201" t="s">
        <v>166</v>
      </c>
    </row>
    <row r="6" spans="2:18" ht="20.399999999999999" x14ac:dyDescent="0.3">
      <c r="B6" s="217" t="s">
        <v>241</v>
      </c>
      <c r="C6" s="213"/>
      <c r="D6" s="94"/>
      <c r="E6" s="94"/>
      <c r="F6" s="94"/>
      <c r="G6" s="94"/>
      <c r="H6" s="94"/>
      <c r="I6" s="94"/>
      <c r="J6" s="218"/>
      <c r="K6" s="94"/>
      <c r="L6" s="94"/>
      <c r="M6" s="94"/>
      <c r="N6" s="94"/>
      <c r="O6" s="94"/>
      <c r="R6" s="201" t="s">
        <v>166</v>
      </c>
    </row>
    <row r="7" spans="2:18" ht="20.399999999999999" x14ac:dyDescent="0.3">
      <c r="B7" s="217" t="s">
        <v>248</v>
      </c>
      <c r="C7" s="213"/>
      <c r="D7" s="94"/>
      <c r="E7" s="94"/>
      <c r="F7" s="94"/>
      <c r="G7" s="94"/>
      <c r="H7" s="94"/>
      <c r="I7" s="94"/>
      <c r="J7" s="218"/>
      <c r="K7" s="94"/>
      <c r="L7" s="94"/>
      <c r="M7" s="94"/>
      <c r="N7" s="94"/>
      <c r="O7" s="94"/>
      <c r="R7" s="201" t="s">
        <v>166</v>
      </c>
    </row>
    <row r="8" spans="2:18" ht="20.399999999999999" x14ac:dyDescent="0.3">
      <c r="B8" s="217" t="s">
        <v>242</v>
      </c>
      <c r="C8" s="213"/>
      <c r="D8" s="94"/>
      <c r="E8" s="94"/>
      <c r="F8" s="94"/>
      <c r="G8" s="94"/>
      <c r="H8" s="94"/>
      <c r="I8" s="94"/>
      <c r="J8" s="218"/>
      <c r="K8" s="94"/>
      <c r="L8" s="94"/>
      <c r="M8" s="94"/>
      <c r="N8" s="94"/>
      <c r="O8" s="94"/>
      <c r="R8" s="201" t="s">
        <v>166</v>
      </c>
    </row>
    <row r="9" spans="2:18" ht="20.399999999999999" x14ac:dyDescent="0.3">
      <c r="B9" s="217" t="s">
        <v>249</v>
      </c>
      <c r="C9" s="213"/>
      <c r="D9" s="94"/>
      <c r="E9" s="94"/>
      <c r="F9" s="94"/>
      <c r="G9" s="94"/>
      <c r="H9" s="94"/>
      <c r="I9" s="94"/>
      <c r="J9" s="218"/>
      <c r="K9" s="94"/>
      <c r="L9" s="94"/>
      <c r="M9" s="94"/>
      <c r="N9" s="94"/>
      <c r="O9" s="94"/>
      <c r="R9" s="201" t="s">
        <v>166</v>
      </c>
    </row>
    <row r="10" spans="2:18" ht="20.399999999999999" x14ac:dyDescent="0.3">
      <c r="B10" s="217" t="s">
        <v>243</v>
      </c>
      <c r="C10" s="213"/>
      <c r="D10" s="94"/>
      <c r="E10" s="94"/>
      <c r="F10" s="94"/>
      <c r="G10" s="94"/>
      <c r="H10" s="94"/>
      <c r="I10" s="94"/>
      <c r="J10" s="218"/>
      <c r="K10" s="94"/>
      <c r="L10" s="94"/>
      <c r="M10" s="94"/>
      <c r="N10" s="94"/>
      <c r="O10" s="94"/>
      <c r="R10" s="201" t="s">
        <v>166</v>
      </c>
    </row>
    <row r="11" spans="2:18" ht="20.399999999999999" x14ac:dyDescent="0.3">
      <c r="B11" s="217" t="s">
        <v>244</v>
      </c>
      <c r="C11" s="213"/>
      <c r="D11" s="94"/>
      <c r="E11" s="94"/>
      <c r="F11" s="94"/>
      <c r="G11" s="94"/>
      <c r="H11" s="94"/>
      <c r="I11" s="94"/>
      <c r="J11" s="218"/>
      <c r="K11" s="94"/>
      <c r="L11" s="94"/>
      <c r="M11" s="94"/>
      <c r="N11" s="94"/>
      <c r="O11" s="94"/>
      <c r="R11" s="201" t="s">
        <v>166</v>
      </c>
    </row>
    <row r="12" spans="2:18" ht="20.399999999999999" x14ac:dyDescent="0.3">
      <c r="B12" s="217" t="s">
        <v>245</v>
      </c>
      <c r="C12" s="213"/>
      <c r="D12" s="94"/>
      <c r="E12" s="94"/>
      <c r="F12" s="94"/>
      <c r="G12" s="94"/>
      <c r="H12" s="94"/>
      <c r="I12" s="94"/>
      <c r="J12" s="218"/>
      <c r="K12" s="94"/>
      <c r="L12" s="94"/>
      <c r="M12" s="94"/>
      <c r="N12" s="94"/>
      <c r="O12" s="94"/>
      <c r="R12" s="201" t="s">
        <v>166</v>
      </c>
    </row>
    <row r="13" spans="2:18" ht="20.399999999999999" x14ac:dyDescent="0.3">
      <c r="B13" s="217" t="s">
        <v>246</v>
      </c>
      <c r="C13" s="213"/>
      <c r="D13" s="94"/>
      <c r="E13" s="94"/>
      <c r="F13" s="94"/>
      <c r="G13" s="94"/>
      <c r="H13" s="94"/>
      <c r="I13" s="94"/>
      <c r="J13" s="218"/>
      <c r="K13" s="94"/>
      <c r="L13" s="94"/>
      <c r="M13" s="94"/>
      <c r="N13" s="94"/>
      <c r="O13" s="94"/>
      <c r="R13" s="201" t="s">
        <v>166</v>
      </c>
    </row>
    <row r="14" spans="2:18" ht="20.399999999999999" x14ac:dyDescent="0.3">
      <c r="B14" s="217" t="s">
        <v>247</v>
      </c>
      <c r="C14" s="213"/>
      <c r="D14" s="94"/>
      <c r="E14" s="94"/>
      <c r="F14" s="94"/>
      <c r="G14" s="94"/>
      <c r="H14" s="94"/>
      <c r="I14" s="94"/>
      <c r="J14" s="218"/>
      <c r="K14" s="94"/>
      <c r="L14" s="94"/>
      <c r="M14" s="94"/>
      <c r="N14" s="94"/>
      <c r="O14" s="94"/>
      <c r="R14" s="201" t="s">
        <v>166</v>
      </c>
    </row>
    <row r="15" spans="2:18" ht="20.399999999999999" x14ac:dyDescent="0.3">
      <c r="B15" s="217" t="s">
        <v>250</v>
      </c>
      <c r="C15" s="213"/>
      <c r="D15" s="94"/>
      <c r="E15" s="94"/>
      <c r="F15" s="94"/>
      <c r="G15" s="94"/>
      <c r="H15" s="94"/>
      <c r="I15" s="94"/>
      <c r="J15" s="218"/>
      <c r="K15" s="94"/>
      <c r="L15" s="94"/>
      <c r="M15" s="94"/>
      <c r="N15" s="94"/>
      <c r="O15" s="94"/>
      <c r="R15" s="201" t="s">
        <v>166</v>
      </c>
    </row>
    <row r="16" spans="2:18" ht="20.399999999999999" x14ac:dyDescent="0.3">
      <c r="B16" s="258" t="s">
        <v>221</v>
      </c>
      <c r="C16" s="213"/>
      <c r="D16" s="94"/>
      <c r="E16" s="94"/>
      <c r="F16" s="94"/>
      <c r="G16" s="94"/>
      <c r="H16" s="94"/>
      <c r="I16" s="94"/>
      <c r="J16" s="218"/>
      <c r="K16" s="94"/>
      <c r="L16" s="94"/>
      <c r="M16" s="94"/>
      <c r="N16" s="94"/>
      <c r="O16" s="94"/>
      <c r="R16" s="201" t="s">
        <v>166</v>
      </c>
    </row>
    <row r="17" spans="1:18" ht="20.399999999999999" x14ac:dyDescent="0.3">
      <c r="B17" s="259" t="s">
        <v>229</v>
      </c>
      <c r="C17" s="222"/>
      <c r="D17" s="97"/>
      <c r="E17" s="97"/>
      <c r="F17" s="97"/>
      <c r="G17" s="97"/>
      <c r="H17" s="97"/>
      <c r="I17" s="97"/>
      <c r="J17" s="260"/>
      <c r="K17" s="94"/>
      <c r="L17" s="94"/>
      <c r="M17" s="94"/>
      <c r="N17" s="94"/>
      <c r="O17" s="94"/>
      <c r="R17" s="201" t="s">
        <v>166</v>
      </c>
    </row>
    <row r="18" spans="1:18" x14ac:dyDescent="0.3">
      <c r="B18" s="220"/>
      <c r="D18" s="94"/>
      <c r="E18" s="94"/>
      <c r="F18" s="94"/>
      <c r="G18" s="94"/>
      <c r="H18" s="94"/>
      <c r="I18" s="94"/>
      <c r="J18" s="94"/>
      <c r="K18" s="94"/>
      <c r="L18" s="94"/>
      <c r="M18" s="94"/>
      <c r="N18" s="94"/>
      <c r="O18" s="94"/>
      <c r="R18" s="201" t="s">
        <v>166</v>
      </c>
    </row>
    <row r="19" spans="1:18" x14ac:dyDescent="0.3">
      <c r="C19" s="261"/>
      <c r="D19" s="214"/>
      <c r="E19" s="205"/>
      <c r="R19" s="201" t="s">
        <v>166</v>
      </c>
    </row>
    <row r="20" spans="1:18" x14ac:dyDescent="0.3">
      <c r="C20" s="261"/>
      <c r="D20" s="214"/>
      <c r="E20" s="205"/>
      <c r="R20" s="201" t="s">
        <v>166</v>
      </c>
    </row>
    <row r="21" spans="1:18" ht="16.5" customHeight="1" x14ac:dyDescent="0.3">
      <c r="C21" s="233"/>
      <c r="D21" s="214"/>
      <c r="E21" s="205"/>
      <c r="R21" s="201" t="s">
        <v>166</v>
      </c>
    </row>
    <row r="22" spans="1:18" ht="16.5" customHeight="1" x14ac:dyDescent="0.3">
      <c r="C22" s="205"/>
      <c r="D22" s="226"/>
      <c r="E22" s="205"/>
      <c r="R22" s="201" t="s">
        <v>166</v>
      </c>
    </row>
    <row r="23" spans="1:18" ht="16.5" customHeight="1" x14ac:dyDescent="0.3">
      <c r="R23" s="201" t="s">
        <v>166</v>
      </c>
    </row>
    <row r="24" spans="1:18" ht="16.5" customHeight="1" x14ac:dyDescent="0.3">
      <c r="I24" s="232"/>
      <c r="J24" s="232"/>
      <c r="K24" s="267"/>
      <c r="L24" s="262"/>
      <c r="N24" s="226"/>
      <c r="O24" s="232"/>
      <c r="P24" s="215"/>
      <c r="R24" s="201" t="s">
        <v>166</v>
      </c>
    </row>
    <row r="25" spans="1:18" ht="16.5" customHeight="1" x14ac:dyDescent="0.3">
      <c r="I25" s="263" t="s">
        <v>13</v>
      </c>
      <c r="J25" s="264" t="s">
        <v>13</v>
      </c>
      <c r="K25" s="228" t="s">
        <v>207</v>
      </c>
      <c r="L25" s="264" t="s">
        <v>13</v>
      </c>
      <c r="M25" s="264" t="s">
        <v>13</v>
      </c>
      <c r="N25" s="233"/>
      <c r="O25" s="232"/>
      <c r="P25" s="215"/>
      <c r="R25" s="201" t="s">
        <v>166</v>
      </c>
    </row>
    <row r="26" spans="1:18" x14ac:dyDescent="0.3">
      <c r="D26" s="226"/>
      <c r="I26" s="228" t="s">
        <v>164</v>
      </c>
      <c r="J26" s="228" t="s">
        <v>164</v>
      </c>
      <c r="K26" s="228" t="s">
        <v>209</v>
      </c>
      <c r="L26" s="228" t="s">
        <v>164</v>
      </c>
      <c r="M26" s="228" t="s">
        <v>164</v>
      </c>
      <c r="R26" s="201" t="s">
        <v>166</v>
      </c>
    </row>
    <row r="27" spans="1:18" x14ac:dyDescent="0.3">
      <c r="C27" s="234" t="s">
        <v>158</v>
      </c>
      <c r="G27" s="234" t="s">
        <v>165</v>
      </c>
      <c r="H27" s="234" t="s">
        <v>165</v>
      </c>
      <c r="I27" s="234" t="s">
        <v>158</v>
      </c>
      <c r="J27" s="235" t="s">
        <v>158</v>
      </c>
      <c r="K27" s="235" t="s">
        <v>158</v>
      </c>
      <c r="L27" s="234" t="s">
        <v>158</v>
      </c>
      <c r="M27" s="234" t="s">
        <v>158</v>
      </c>
      <c r="R27" s="201" t="s">
        <v>166</v>
      </c>
    </row>
    <row r="28" spans="1:18" s="240" customFormat="1" ht="50.1" customHeight="1" thickBot="1" x14ac:dyDescent="0.35">
      <c r="A28" s="202"/>
      <c r="B28" s="236" t="s">
        <v>3</v>
      </c>
      <c r="C28" s="237" t="s">
        <v>4</v>
      </c>
      <c r="D28" s="237" t="s">
        <v>5</v>
      </c>
      <c r="E28" s="237" t="s">
        <v>6</v>
      </c>
      <c r="F28" s="238" t="s">
        <v>176</v>
      </c>
      <c r="G28" s="238" t="s">
        <v>312</v>
      </c>
      <c r="H28" s="238" t="s">
        <v>311</v>
      </c>
      <c r="I28" s="237" t="s">
        <v>8</v>
      </c>
      <c r="J28" s="237" t="s">
        <v>9</v>
      </c>
      <c r="K28" s="197" t="s">
        <v>269</v>
      </c>
      <c r="L28" s="237" t="s">
        <v>10</v>
      </c>
      <c r="M28" s="238" t="s">
        <v>181</v>
      </c>
      <c r="N28" s="237" t="s">
        <v>49</v>
      </c>
      <c r="O28" s="237" t="s">
        <v>313</v>
      </c>
      <c r="P28" s="239" t="s">
        <v>62</v>
      </c>
      <c r="R28" s="201" t="s">
        <v>166</v>
      </c>
    </row>
    <row r="29" spans="1:18" ht="50.25" customHeight="1" thickTop="1" x14ac:dyDescent="0.3">
      <c r="B29" s="200" t="str">
        <f>IF(C29="","",_xlfn.XLOOKUP(C29,経費NO.!$C$2:$C$18,経費NO.!$B$2:$B$18)&amp;"_"&amp;COUNTIF($C$29:C29,C29))</f>
        <v/>
      </c>
      <c r="C29" s="243"/>
      <c r="D29" s="68"/>
      <c r="E29" s="68"/>
      <c r="F29" s="68"/>
      <c r="G29" s="244"/>
      <c r="H29" s="244"/>
      <c r="I29" s="68"/>
      <c r="J29" s="68"/>
      <c r="K29" s="245"/>
      <c r="L29" s="68"/>
      <c r="M29" s="68"/>
      <c r="N29" s="245"/>
      <c r="O29" s="246"/>
      <c r="P29" s="247"/>
      <c r="R29" s="201" t="s">
        <v>166</v>
      </c>
    </row>
    <row r="30" spans="1:18" ht="50.25" customHeight="1" x14ac:dyDescent="0.3">
      <c r="B30" s="200" t="str">
        <f>IF(C30="","",_xlfn.XLOOKUP(C30,経費NO.!$C$2:$C$18,経費NO.!$B$2:$B$18)&amp;"_"&amp;COUNTIF($C$29:C30,C30))</f>
        <v/>
      </c>
      <c r="C30" s="243"/>
      <c r="D30" s="68"/>
      <c r="E30" s="68"/>
      <c r="F30" s="68"/>
      <c r="G30" s="244"/>
      <c r="H30" s="244"/>
      <c r="I30" s="68"/>
      <c r="J30" s="68"/>
      <c r="K30" s="245"/>
      <c r="L30" s="68"/>
      <c r="M30" s="68"/>
      <c r="N30" s="67"/>
      <c r="O30" s="248"/>
      <c r="P30" s="249"/>
      <c r="R30" s="201" t="s">
        <v>166</v>
      </c>
    </row>
    <row r="31" spans="1:18" ht="50.25" customHeight="1" x14ac:dyDescent="0.3">
      <c r="B31" s="200" t="str">
        <f>IF(C31="","",_xlfn.XLOOKUP(C31,経費NO.!$C$2:$C$18,経費NO.!$B$2:$B$18)&amp;"_"&amp;COUNTIF($C$29:C31,C31))</f>
        <v/>
      </c>
      <c r="C31" s="243"/>
      <c r="D31" s="68"/>
      <c r="E31" s="68"/>
      <c r="F31" s="68"/>
      <c r="G31" s="244"/>
      <c r="H31" s="244"/>
      <c r="I31" s="68"/>
      <c r="J31" s="68"/>
      <c r="K31" s="245"/>
      <c r="L31" s="68"/>
      <c r="M31" s="68"/>
      <c r="N31" s="67"/>
      <c r="O31" s="248"/>
      <c r="P31" s="249"/>
      <c r="R31" s="201" t="s">
        <v>166</v>
      </c>
    </row>
    <row r="32" spans="1:18" ht="50.25" customHeight="1" x14ac:dyDescent="0.3">
      <c r="B32" s="200" t="str">
        <f>IF(C32="","",_xlfn.XLOOKUP(C32,経費NO.!$C$2:$C$18,経費NO.!$B$2:$B$18)&amp;"_"&amp;COUNTIF($C$29:C32,C32))</f>
        <v/>
      </c>
      <c r="C32" s="243"/>
      <c r="D32" s="68"/>
      <c r="E32" s="68"/>
      <c r="F32" s="68"/>
      <c r="G32" s="244"/>
      <c r="H32" s="244"/>
      <c r="I32" s="68"/>
      <c r="J32" s="68"/>
      <c r="K32" s="67"/>
      <c r="L32" s="68"/>
      <c r="M32" s="68"/>
      <c r="N32" s="68"/>
      <c r="O32" s="250"/>
      <c r="P32" s="251"/>
      <c r="R32" s="201" t="s">
        <v>166</v>
      </c>
    </row>
    <row r="33" spans="2:18" ht="50.25" customHeight="1" x14ac:dyDescent="0.3">
      <c r="B33" s="200" t="str">
        <f>IF(C33="","",_xlfn.XLOOKUP(C33,経費NO.!$C$2:$C$18,経費NO.!$B$2:$B$18)&amp;"_"&amp;COUNTIF($C$29:C33,C33))</f>
        <v/>
      </c>
      <c r="C33" s="243"/>
      <c r="D33" s="68"/>
      <c r="E33" s="68"/>
      <c r="F33" s="68"/>
      <c r="G33" s="244"/>
      <c r="H33" s="244"/>
      <c r="I33" s="68"/>
      <c r="J33" s="68"/>
      <c r="K33" s="67"/>
      <c r="L33" s="68"/>
      <c r="M33" s="68"/>
      <c r="N33" s="67"/>
      <c r="O33" s="248"/>
      <c r="P33" s="251"/>
      <c r="R33" s="201" t="s">
        <v>166</v>
      </c>
    </row>
    <row r="34" spans="2:18" ht="50.25" customHeight="1" x14ac:dyDescent="0.3">
      <c r="B34" s="200" t="str">
        <f>IF(C34="","",_xlfn.XLOOKUP(C34,経費NO.!$C$2:$C$18,経費NO.!$B$2:$B$18)&amp;"_"&amp;COUNTIF($C$29:C34,C34))</f>
        <v/>
      </c>
      <c r="C34" s="243"/>
      <c r="D34" s="68"/>
      <c r="E34" s="68"/>
      <c r="F34" s="68"/>
      <c r="G34" s="244"/>
      <c r="H34" s="244"/>
      <c r="I34" s="68"/>
      <c r="J34" s="68"/>
      <c r="K34" s="67"/>
      <c r="L34" s="68"/>
      <c r="M34" s="68"/>
      <c r="N34" s="67"/>
      <c r="O34" s="248"/>
      <c r="P34" s="251"/>
      <c r="R34" s="201" t="s">
        <v>166</v>
      </c>
    </row>
    <row r="35" spans="2:18" ht="50.25" customHeight="1" x14ac:dyDescent="0.3">
      <c r="B35" s="200" t="str">
        <f>IF(C35="","",_xlfn.XLOOKUP(C35,経費NO.!$C$2:$C$18,経費NO.!$B$2:$B$18)&amp;"_"&amp;COUNTIF($C$29:C35,C35))</f>
        <v/>
      </c>
      <c r="C35" s="243"/>
      <c r="D35" s="68"/>
      <c r="E35" s="68"/>
      <c r="F35" s="68"/>
      <c r="G35" s="244"/>
      <c r="H35" s="244"/>
      <c r="I35" s="68"/>
      <c r="J35" s="68"/>
      <c r="K35" s="67"/>
      <c r="L35" s="68"/>
      <c r="M35" s="68"/>
      <c r="N35" s="67"/>
      <c r="O35" s="248"/>
      <c r="P35" s="251"/>
      <c r="R35" s="201" t="s">
        <v>166</v>
      </c>
    </row>
    <row r="36" spans="2:18" ht="50.25" customHeight="1" x14ac:dyDescent="0.3">
      <c r="B36" s="200" t="str">
        <f>IF(C36="","",_xlfn.XLOOKUP(C36,経費NO.!$C$2:$C$18,経費NO.!$B$2:$B$18)&amp;"_"&amp;COUNTIF($C$29:C36,C36))</f>
        <v/>
      </c>
      <c r="C36" s="243"/>
      <c r="D36" s="68"/>
      <c r="E36" s="68"/>
      <c r="F36" s="68"/>
      <c r="G36" s="244"/>
      <c r="H36" s="244"/>
      <c r="I36" s="68"/>
      <c r="J36" s="68"/>
      <c r="K36" s="67"/>
      <c r="L36" s="68"/>
      <c r="M36" s="68"/>
      <c r="N36" s="67"/>
      <c r="O36" s="248"/>
      <c r="P36" s="251"/>
      <c r="R36" s="201" t="s">
        <v>166</v>
      </c>
    </row>
    <row r="37" spans="2:18" ht="50.25" customHeight="1" x14ac:dyDescent="0.3">
      <c r="B37" s="200" t="str">
        <f>IF(C37="","",_xlfn.XLOOKUP(C37,経費NO.!$C$2:$C$18,経費NO.!$B$2:$B$18)&amp;"_"&amp;COUNTIF($C$29:C37,C37))</f>
        <v/>
      </c>
      <c r="C37" s="243"/>
      <c r="D37" s="68"/>
      <c r="E37" s="68"/>
      <c r="F37" s="68"/>
      <c r="G37" s="244"/>
      <c r="H37" s="244"/>
      <c r="I37" s="68"/>
      <c r="J37" s="68"/>
      <c r="K37" s="67"/>
      <c r="L37" s="68"/>
      <c r="M37" s="68"/>
      <c r="N37" s="67"/>
      <c r="O37" s="248"/>
      <c r="P37" s="251"/>
      <c r="R37" s="201" t="s">
        <v>166</v>
      </c>
    </row>
    <row r="38" spans="2:18" ht="50.25" customHeight="1" x14ac:dyDescent="0.3">
      <c r="B38" s="200" t="str">
        <f>IF(C38="","",_xlfn.XLOOKUP(C38,経費NO.!$C$2:$C$18,経費NO.!$B$2:$B$18)&amp;"_"&amp;COUNTIF($C$29:C38,C38))</f>
        <v/>
      </c>
      <c r="C38" s="243"/>
      <c r="D38" s="68"/>
      <c r="E38" s="68"/>
      <c r="F38" s="68"/>
      <c r="G38" s="244"/>
      <c r="H38" s="244"/>
      <c r="I38" s="68"/>
      <c r="J38" s="68"/>
      <c r="K38" s="67"/>
      <c r="L38" s="68"/>
      <c r="M38" s="68"/>
      <c r="N38" s="67"/>
      <c r="O38" s="248"/>
      <c r="P38" s="251"/>
      <c r="R38" s="201" t="s">
        <v>166</v>
      </c>
    </row>
    <row r="39" spans="2:18" ht="50.25" customHeight="1" x14ac:dyDescent="0.3">
      <c r="B39" s="200" t="str">
        <f>IF(C39="","",_xlfn.XLOOKUP(C39,経費NO.!$C$2:$C$18,経費NO.!$B$2:$B$18)&amp;"_"&amp;COUNTIF($C$29:C39,C39))</f>
        <v/>
      </c>
      <c r="C39" s="243"/>
      <c r="D39" s="68"/>
      <c r="E39" s="68"/>
      <c r="F39" s="68"/>
      <c r="G39" s="244"/>
      <c r="H39" s="244"/>
      <c r="I39" s="68"/>
      <c r="J39" s="68"/>
      <c r="K39" s="67"/>
      <c r="L39" s="68"/>
      <c r="M39" s="68"/>
      <c r="N39" s="67"/>
      <c r="O39" s="248"/>
      <c r="P39" s="251"/>
      <c r="R39" s="201" t="s">
        <v>166</v>
      </c>
    </row>
    <row r="40" spans="2:18" ht="50.25" customHeight="1" x14ac:dyDescent="0.3">
      <c r="B40" s="200" t="str">
        <f>IF(C40="","",_xlfn.XLOOKUP(C40,経費NO.!$C$2:$C$18,経費NO.!$B$2:$B$18)&amp;"_"&amp;COUNTIF($C$29:C40,C40))</f>
        <v/>
      </c>
      <c r="C40" s="243"/>
      <c r="D40" s="68"/>
      <c r="E40" s="68"/>
      <c r="F40" s="68"/>
      <c r="G40" s="244"/>
      <c r="H40" s="244"/>
      <c r="I40" s="68"/>
      <c r="J40" s="68"/>
      <c r="K40" s="67"/>
      <c r="L40" s="68"/>
      <c r="M40" s="68"/>
      <c r="N40" s="67"/>
      <c r="O40" s="248"/>
      <c r="P40" s="251"/>
      <c r="R40" s="201" t="s">
        <v>166</v>
      </c>
    </row>
    <row r="41" spans="2:18" ht="50.25" customHeight="1" x14ac:dyDescent="0.3">
      <c r="B41" s="200" t="str">
        <f>IF(C41="","",_xlfn.XLOOKUP(C41,経費NO.!$C$2:$C$18,経費NO.!$B$2:$B$18)&amp;"_"&amp;COUNTIF($C$29:C41,C41))</f>
        <v/>
      </c>
      <c r="C41" s="243"/>
      <c r="D41" s="68"/>
      <c r="E41" s="68"/>
      <c r="F41" s="68"/>
      <c r="G41" s="244"/>
      <c r="H41" s="244"/>
      <c r="I41" s="68"/>
      <c r="J41" s="68"/>
      <c r="K41" s="67"/>
      <c r="L41" s="68"/>
      <c r="M41" s="68"/>
      <c r="N41" s="68"/>
      <c r="O41" s="250"/>
      <c r="P41" s="251"/>
      <c r="R41" s="201" t="s">
        <v>166</v>
      </c>
    </row>
    <row r="42" spans="2:18" ht="50.25" customHeight="1" x14ac:dyDescent="0.3">
      <c r="B42" s="200" t="str">
        <f>IF(C42="","",_xlfn.XLOOKUP(C42,経費NO.!$C$2:$C$18,経費NO.!$B$2:$B$18)&amp;"_"&amp;COUNTIF($C$29:C42,C42))</f>
        <v/>
      </c>
      <c r="C42" s="243"/>
      <c r="D42" s="68"/>
      <c r="E42" s="68"/>
      <c r="F42" s="68"/>
      <c r="G42" s="244"/>
      <c r="H42" s="244"/>
      <c r="I42" s="68"/>
      <c r="J42" s="68"/>
      <c r="K42" s="67"/>
      <c r="L42" s="68"/>
      <c r="M42" s="68"/>
      <c r="N42" s="67"/>
      <c r="O42" s="248"/>
      <c r="P42" s="251"/>
      <c r="R42" s="201" t="s">
        <v>166</v>
      </c>
    </row>
    <row r="43" spans="2:18" ht="50.25" customHeight="1" x14ac:dyDescent="0.3">
      <c r="B43" s="200" t="str">
        <f>IF(C43="","",_xlfn.XLOOKUP(C43,経費NO.!$C$2:$C$18,経費NO.!$B$2:$B$18)&amp;"_"&amp;COUNTIF($C$29:C43,C43))</f>
        <v/>
      </c>
      <c r="C43" s="243"/>
      <c r="D43" s="68"/>
      <c r="E43" s="68"/>
      <c r="F43" s="68"/>
      <c r="G43" s="244"/>
      <c r="H43" s="244"/>
      <c r="I43" s="68"/>
      <c r="J43" s="68"/>
      <c r="K43" s="67"/>
      <c r="L43" s="68"/>
      <c r="M43" s="68"/>
      <c r="N43" s="68"/>
      <c r="O43" s="250"/>
      <c r="P43" s="251"/>
      <c r="R43" s="201" t="s">
        <v>166</v>
      </c>
    </row>
    <row r="44" spans="2:18" ht="50.25" customHeight="1" x14ac:dyDescent="0.3">
      <c r="B44" s="200" t="str">
        <f>IF(C44="","",_xlfn.XLOOKUP(C44,経費NO.!$C$2:$C$18,経費NO.!$B$2:$B$18)&amp;"_"&amp;COUNTIF($C$29:C44,C44))</f>
        <v/>
      </c>
      <c r="C44" s="243"/>
      <c r="D44" s="68"/>
      <c r="E44" s="68"/>
      <c r="F44" s="68"/>
      <c r="G44" s="244"/>
      <c r="H44" s="244"/>
      <c r="I44" s="68"/>
      <c r="J44" s="68"/>
      <c r="K44" s="67"/>
      <c r="L44" s="68"/>
      <c r="M44" s="68"/>
      <c r="N44" s="68"/>
      <c r="O44" s="250"/>
      <c r="P44" s="251"/>
      <c r="R44" s="201" t="s">
        <v>166</v>
      </c>
    </row>
    <row r="45" spans="2:18" ht="50.25" customHeight="1" x14ac:dyDescent="0.3">
      <c r="B45" s="200" t="str">
        <f>IF(C45="","",_xlfn.XLOOKUP(C45,経費NO.!$C$2:$C$18,経費NO.!$B$2:$B$18)&amp;"_"&amp;COUNTIF($C$29:C45,C45))</f>
        <v/>
      </c>
      <c r="C45" s="243"/>
      <c r="D45" s="68"/>
      <c r="E45" s="68"/>
      <c r="F45" s="68"/>
      <c r="G45" s="244"/>
      <c r="H45" s="244"/>
      <c r="I45" s="68"/>
      <c r="J45" s="68"/>
      <c r="K45" s="67"/>
      <c r="L45" s="68"/>
      <c r="M45" s="68"/>
      <c r="N45" s="68"/>
      <c r="O45" s="250"/>
      <c r="P45" s="251"/>
      <c r="R45" s="201" t="s">
        <v>166</v>
      </c>
    </row>
    <row r="46" spans="2:18" ht="50.25" customHeight="1" x14ac:dyDescent="0.3">
      <c r="B46" s="200" t="str">
        <f>IF(C46="","",_xlfn.XLOOKUP(C46,経費NO.!$C$2:$C$18,経費NO.!$B$2:$B$18)&amp;"_"&amp;COUNTIF($C$29:C46,C46))</f>
        <v/>
      </c>
      <c r="C46" s="243"/>
      <c r="D46" s="68"/>
      <c r="E46" s="68"/>
      <c r="F46" s="68"/>
      <c r="G46" s="244"/>
      <c r="H46" s="244"/>
      <c r="I46" s="68"/>
      <c r="J46" s="68"/>
      <c r="K46" s="67"/>
      <c r="L46" s="68"/>
      <c r="M46" s="68"/>
      <c r="N46" s="68"/>
      <c r="O46" s="250"/>
      <c r="P46" s="251"/>
      <c r="R46" s="201" t="s">
        <v>166</v>
      </c>
    </row>
    <row r="47" spans="2:18" ht="50.25" customHeight="1" x14ac:dyDescent="0.3">
      <c r="B47" s="200" t="str">
        <f>IF(C47="","",_xlfn.XLOOKUP(C47,経費NO.!$C$2:$C$18,経費NO.!$B$2:$B$18)&amp;"_"&amp;COUNTIF($C$29:C47,C47))</f>
        <v/>
      </c>
      <c r="C47" s="243"/>
      <c r="D47" s="68"/>
      <c r="E47" s="68"/>
      <c r="F47" s="68"/>
      <c r="G47" s="244"/>
      <c r="H47" s="244"/>
      <c r="I47" s="68"/>
      <c r="J47" s="68"/>
      <c r="K47" s="67"/>
      <c r="L47" s="68"/>
      <c r="M47" s="68"/>
      <c r="N47" s="68"/>
      <c r="O47" s="250"/>
      <c r="P47" s="251"/>
      <c r="R47" s="201" t="s">
        <v>166</v>
      </c>
    </row>
    <row r="48" spans="2:18" ht="50.25" customHeight="1" x14ac:dyDescent="0.3">
      <c r="B48" s="241" t="str">
        <f>IF(C48="","",_xlfn.XLOOKUP(C48,経費NO.!$C$2:$C$18,経費NO.!$B$2:$B$18)&amp;"_"&amp;COUNTIF($C$29:C48,C48))</f>
        <v/>
      </c>
      <c r="C48" s="252"/>
      <c r="D48" s="69"/>
      <c r="E48" s="69"/>
      <c r="F48" s="69"/>
      <c r="G48" s="253"/>
      <c r="H48" s="253"/>
      <c r="I48" s="69"/>
      <c r="J48" s="69"/>
      <c r="K48" s="67"/>
      <c r="L48" s="69"/>
      <c r="M48" s="69"/>
      <c r="N48" s="69"/>
      <c r="O48" s="254"/>
      <c r="P48" s="255"/>
      <c r="R48" s="201" t="s">
        <v>166</v>
      </c>
    </row>
    <row r="49" spans="1:18" x14ac:dyDescent="0.3">
      <c r="B49" s="242" t="s">
        <v>63</v>
      </c>
      <c r="R49" s="201" t="s">
        <v>166</v>
      </c>
    </row>
    <row r="50" spans="1:18" x14ac:dyDescent="0.3">
      <c r="R50" s="201" t="s">
        <v>166</v>
      </c>
    </row>
    <row r="51" spans="1:18" x14ac:dyDescent="0.3">
      <c r="A51" s="201" t="s">
        <v>166</v>
      </c>
      <c r="B51" s="201" t="s">
        <v>166</v>
      </c>
      <c r="C51" s="201" t="s">
        <v>166</v>
      </c>
      <c r="D51" s="201" t="s">
        <v>166</v>
      </c>
      <c r="E51" s="201" t="s">
        <v>166</v>
      </c>
      <c r="F51" s="201" t="s">
        <v>166</v>
      </c>
      <c r="G51" s="201" t="s">
        <v>166</v>
      </c>
      <c r="H51" s="201" t="s">
        <v>166</v>
      </c>
      <c r="I51" s="201" t="s">
        <v>166</v>
      </c>
      <c r="J51" s="201" t="s">
        <v>166</v>
      </c>
      <c r="K51" s="201" t="s">
        <v>166</v>
      </c>
      <c r="L51" s="201" t="s">
        <v>166</v>
      </c>
      <c r="M51" s="201" t="s">
        <v>166</v>
      </c>
      <c r="N51" s="201" t="s">
        <v>166</v>
      </c>
      <c r="O51" s="201" t="s">
        <v>166</v>
      </c>
      <c r="P51" s="201" t="s">
        <v>166</v>
      </c>
      <c r="Q51" s="201" t="s">
        <v>166</v>
      </c>
      <c r="R51" s="201" t="s">
        <v>166</v>
      </c>
    </row>
  </sheetData>
  <sheetProtection algorithmName="SHA-512" hashValue="mgVU/OGk6cqZT2eLQIHUpH12tSaZjycPCkUdEDt0tNmhlAYFWASeC75ICsiAtjJJWIMUhp7dH+RV51GqgS/mXg==" saltValue="NFm8ekWlvlY1+ayDqzXDxA==" spinCount="100000" sheet="1" objects="1" scenarios="1" selectLockedCells="1"/>
  <phoneticPr fontId="5"/>
  <conditionalFormatting sqref="C29:C48">
    <cfRule type="expression" dxfId="92" priority="40">
      <formula>IF($C29&lt;&gt;"",TRUE,FALSE)</formula>
    </cfRule>
  </conditionalFormatting>
  <conditionalFormatting sqref="C19:D21">
    <cfRule type="cellIs" dxfId="91" priority="51" operator="equal">
      <formula>"必須"</formula>
    </cfRule>
    <cfRule type="cellIs" dxfId="90" priority="50" operator="equal">
      <formula>"該当必須"</formula>
    </cfRule>
    <cfRule type="cellIs" dxfId="89" priority="49" operator="equal">
      <formula>"入力不要"</formula>
    </cfRule>
  </conditionalFormatting>
  <conditionalFormatting sqref="D5:D18 B16:B18 N25">
    <cfRule type="cellIs" dxfId="88" priority="57" operator="equal">
      <formula>"必須"</formula>
    </cfRule>
    <cfRule type="cellIs" dxfId="87" priority="56" operator="equal">
      <formula>"該当必須"</formula>
    </cfRule>
    <cfRule type="cellIs" dxfId="86" priority="55" operator="equal">
      <formula>"入力不要"</formula>
    </cfRule>
  </conditionalFormatting>
  <conditionalFormatting sqref="D29:D48">
    <cfRule type="expression" dxfId="85" priority="48">
      <formula>IF(C29&lt;&gt;"",TRUE,FALSE)</formula>
    </cfRule>
    <cfRule type="expression" dxfId="84" priority="47">
      <formula>IF(D29&lt;&gt;"",TRUE,FALSE)</formula>
    </cfRule>
  </conditionalFormatting>
  <conditionalFormatting sqref="E29:E48">
    <cfRule type="expression" dxfId="83" priority="46">
      <formula>IF(D29&lt;&gt;"",TRUE,FALSE)</formula>
    </cfRule>
    <cfRule type="expression" dxfId="82" priority="45">
      <formula>IF(E29&lt;&gt;"",TRUE,FALSE)</formula>
    </cfRule>
  </conditionalFormatting>
  <conditionalFormatting sqref="F29:F48">
    <cfRule type="expression" dxfId="81" priority="44">
      <formula>IF(E29&lt;&gt;"",TRUE,FALSE)</formula>
    </cfRule>
    <cfRule type="expression" dxfId="80" priority="43">
      <formula>IF(F29&lt;&gt;"",TRUE,FALSE)</formula>
    </cfRule>
  </conditionalFormatting>
  <conditionalFormatting sqref="G29:G48">
    <cfRule type="expression" dxfId="79" priority="42">
      <formula>IF(F29&lt;&gt;"",TRUE,FALSE)</formula>
    </cfRule>
    <cfRule type="expression" dxfId="78" priority="41">
      <formula>IF(G29&lt;&gt;"",TRUE,FALSE)</formula>
    </cfRule>
  </conditionalFormatting>
  <conditionalFormatting sqref="H29:H48">
    <cfRule type="expression" dxfId="77" priority="38">
      <formula>IF(H29&lt;&gt;"",TRUE,FALSE)</formula>
    </cfRule>
    <cfRule type="expression" dxfId="76" priority="39">
      <formula>IF(G29&lt;&gt;"",TRUE,FALSE)</formula>
    </cfRule>
  </conditionalFormatting>
  <conditionalFormatting sqref="I29:I48">
    <cfRule type="expression" dxfId="75" priority="37">
      <formula>IF(H29&lt;&gt;"",TRUE,FALSE)</formula>
    </cfRule>
    <cfRule type="expression" dxfId="74" priority="35">
      <formula>IF(I29="提出なし",TRUE,FALSE)</formula>
    </cfRule>
    <cfRule type="expression" dxfId="73" priority="36">
      <formula>IF(I29="提出あり",TRUE,FALSE)</formula>
    </cfRule>
  </conditionalFormatting>
  <conditionalFormatting sqref="J29:J48">
    <cfRule type="expression" dxfId="72" priority="34">
      <formula>IF(I29="提出あり",TRUE,FALSE)</formula>
    </cfRule>
    <cfRule type="expression" dxfId="71" priority="33">
      <formula>IF(J29="提出あり",TRUE,FALSE)</formula>
    </cfRule>
    <cfRule type="expression" dxfId="70" priority="32">
      <formula>IF(J29="提出なし",TRUE,FALSE)</formula>
    </cfRule>
  </conditionalFormatting>
  <conditionalFormatting sqref="K29:K48">
    <cfRule type="expression" dxfId="69" priority="2">
      <formula>IF($L29="提出なし",TRUE,FALSE)</formula>
    </cfRule>
    <cfRule type="expression" dxfId="68" priority="4">
      <formula>IF($J29="提出あり",TRUE,FALSE)</formula>
    </cfRule>
    <cfRule type="expression" dxfId="67" priority="3">
      <formula>IF($K29&lt;&gt;"",TRUE,FALSE)</formula>
    </cfRule>
    <cfRule type="expression" dxfId="66" priority="1">
      <formula>IF($M29="提出なし",TRUE,FALSE)</formula>
    </cfRule>
  </conditionalFormatting>
  <conditionalFormatting sqref="L29:L48">
    <cfRule type="expression" dxfId="65" priority="10">
      <formula>IF($K29=$K$25,TRUE,FALSE)</formula>
    </cfRule>
    <cfRule type="expression" dxfId="64" priority="9">
      <formula>IF($L29&lt;&gt;"",TRUE,FALSE)</formula>
    </cfRule>
    <cfRule type="expression" dxfId="63" priority="6">
      <formula>IF($L29="提出なし",TRUE,FALSE)</formula>
    </cfRule>
  </conditionalFormatting>
  <conditionalFormatting sqref="M29:M48">
    <cfRule type="expression" dxfId="62" priority="8">
      <formula>IF($K29=$K$26,TRUE,FALSE)</formula>
    </cfRule>
    <cfRule type="expression" dxfId="61" priority="7">
      <formula>IF($M29="提出あり",TRUE,FALSE)</formula>
    </cfRule>
    <cfRule type="expression" dxfId="60" priority="5">
      <formula>IF($M29="提出なし",TRUE,FALSE)</formula>
    </cfRule>
  </conditionalFormatting>
  <conditionalFormatting sqref="N29:N48">
    <cfRule type="expression" dxfId="59" priority="15">
      <formula>IF($L29="提出あり",TRUE,FALSE)</formula>
    </cfRule>
    <cfRule type="expression" dxfId="58" priority="14">
      <formula>IF($N29&lt;&gt;"",TRUE,FALSE)</formula>
    </cfRule>
  </conditionalFormatting>
  <conditionalFormatting sqref="O29:O48">
    <cfRule type="expression" dxfId="57" priority="13">
      <formula>IF($N29&lt;&gt;"",TRUE,FALSE)</formula>
    </cfRule>
    <cfRule type="expression" dxfId="56" priority="12">
      <formula>IF($O29&lt;&gt;"",TRUE,FALSE)</formula>
    </cfRule>
  </conditionalFormatting>
  <conditionalFormatting sqref="P29:P48">
    <cfRule type="expression" dxfId="55" priority="11">
      <formula>IF($C29&lt;&gt;"",TRUE,FALSE)</formula>
    </cfRule>
  </conditionalFormatting>
  <dataValidations count="5">
    <dataValidation type="list" allowBlank="1" showInputMessage="1" showErrorMessage="1" sqref="A29:A42" xr:uid="{F580D5EB-CD9C-4C51-8A64-8936BBFD926D}">
      <formula1>$A$27</formula1>
    </dataValidation>
    <dataValidation type="list" allowBlank="1" showInputMessage="1" showErrorMessage="1" sqref="I29:J48" xr:uid="{5C485A90-23F7-4F4E-BC43-FA32765D5BB4}">
      <formula1>I$25:I$26</formula1>
    </dataValidation>
    <dataValidation type="list" allowBlank="1" showInputMessage="1" showErrorMessage="1" sqref="M29:M48" xr:uid="{99B3C292-EB3A-4DCA-A12C-B83F2983295B}">
      <formula1>$M$25:$M$26</formula1>
    </dataValidation>
    <dataValidation type="list" allowBlank="1" showInputMessage="1" showErrorMessage="1" sqref="K29:K48" xr:uid="{4E1CAB15-FBFB-4641-915D-D76FAAED1429}">
      <formula1>$K$25:$K$26</formula1>
    </dataValidation>
    <dataValidation type="list" allowBlank="1" showInputMessage="1" showErrorMessage="1" sqref="L29:L48" xr:uid="{1FD95168-072B-4A90-B0F8-A2DE7E4D2E4D}">
      <formula1>$L$25:$L$26</formula1>
    </dataValidation>
  </dataValidations>
  <pageMargins left="0.7" right="0.7" top="0.75" bottom="0.75" header="0.3" footer="0.3"/>
  <pageSetup paperSize="9" scale="17"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4972D438-8208-4A5B-AAA3-B74C6730818C}">
          <x14:formula1>
            <xm:f>経費NO.!$C$10</xm:f>
          </x14:formula1>
          <xm:sqref>C29:C48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FDD66-C3B0-4F8A-836B-BABC42AC50DC}">
  <sheetPr>
    <tabColor theme="5" tint="0.59999389629810485"/>
  </sheetPr>
  <dimension ref="A1:T51"/>
  <sheetViews>
    <sheetView workbookViewId="0">
      <selection activeCell="C29" sqref="C29"/>
    </sheetView>
  </sheetViews>
  <sheetFormatPr defaultColWidth="9.109375" defaultRowHeight="16.8" x14ac:dyDescent="0.3"/>
  <cols>
    <col min="1" max="1" width="9.109375" style="202"/>
    <col min="2" max="2" width="15.6640625" style="201" customWidth="1"/>
    <col min="3" max="4" width="30.6640625" style="202" customWidth="1"/>
    <col min="5" max="5" width="60.6640625" style="202" customWidth="1"/>
    <col min="6" max="6" width="33.109375" style="202" customWidth="1"/>
    <col min="7" max="8" width="30.6640625" style="202" customWidth="1"/>
    <col min="9" max="10" width="15.6640625" style="202" customWidth="1"/>
    <col min="11" max="11" width="60.6640625" style="202" customWidth="1"/>
    <col min="12" max="12" width="15.6640625" style="202" customWidth="1"/>
    <col min="13" max="16" width="30.6640625" style="202" customWidth="1"/>
    <col min="17" max="17" width="60.6640625" style="202" customWidth="1"/>
    <col min="18" max="16384" width="9.109375" style="202"/>
  </cols>
  <sheetData>
    <row r="1" spans="2:19" x14ac:dyDescent="0.3">
      <c r="S1" s="201" t="s">
        <v>166</v>
      </c>
    </row>
    <row r="2" spans="2:19" ht="20.399999999999999" x14ac:dyDescent="0.3">
      <c r="B2" s="256" t="s">
        <v>2</v>
      </c>
      <c r="C2" s="257" t="s">
        <v>205</v>
      </c>
      <c r="E2" s="205"/>
      <c r="S2" s="201" t="s">
        <v>166</v>
      </c>
    </row>
    <row r="3" spans="2:19" x14ac:dyDescent="0.3">
      <c r="B3" s="88"/>
      <c r="C3" s="206"/>
      <c r="D3" s="207"/>
      <c r="S3" s="201" t="s">
        <v>166</v>
      </c>
    </row>
    <row r="4" spans="2:19" ht="20.399999999999999" x14ac:dyDescent="0.3">
      <c r="B4" s="208" t="s">
        <v>58</v>
      </c>
      <c r="C4" s="209"/>
      <c r="D4" s="210"/>
      <c r="E4" s="209"/>
      <c r="F4" s="209"/>
      <c r="G4" s="209"/>
      <c r="H4" s="209"/>
      <c r="I4" s="209"/>
      <c r="J4" s="211"/>
      <c r="S4" s="201" t="s">
        <v>166</v>
      </c>
    </row>
    <row r="5" spans="2:19" ht="20.399999999999999" x14ac:dyDescent="0.3">
      <c r="B5" s="266" t="s">
        <v>220</v>
      </c>
      <c r="C5" s="213"/>
      <c r="D5" s="282"/>
      <c r="E5" s="213"/>
      <c r="F5" s="213"/>
      <c r="G5" s="213"/>
      <c r="H5" s="213"/>
      <c r="I5" s="213"/>
      <c r="J5" s="216"/>
      <c r="S5" s="201" t="s">
        <v>166</v>
      </c>
    </row>
    <row r="6" spans="2:19" ht="20.399999999999999" x14ac:dyDescent="0.3">
      <c r="B6" s="217" t="s">
        <v>241</v>
      </c>
      <c r="C6" s="213"/>
      <c r="D6" s="282"/>
      <c r="E6" s="213"/>
      <c r="F6" s="213"/>
      <c r="G6" s="213"/>
      <c r="H6" s="213"/>
      <c r="I6" s="213"/>
      <c r="J6" s="216"/>
      <c r="S6" s="201" t="s">
        <v>166</v>
      </c>
    </row>
    <row r="7" spans="2:19" ht="20.399999999999999" x14ac:dyDescent="0.3">
      <c r="B7" s="217" t="s">
        <v>248</v>
      </c>
      <c r="C7" s="213"/>
      <c r="D7" s="282"/>
      <c r="E7" s="213"/>
      <c r="F7" s="213"/>
      <c r="G7" s="213"/>
      <c r="H7" s="213"/>
      <c r="I7" s="213"/>
      <c r="J7" s="216"/>
      <c r="S7" s="201" t="s">
        <v>166</v>
      </c>
    </row>
    <row r="8" spans="2:19" ht="20.399999999999999" x14ac:dyDescent="0.3">
      <c r="B8" s="217" t="s">
        <v>242</v>
      </c>
      <c r="C8" s="213"/>
      <c r="D8" s="282"/>
      <c r="E8" s="213"/>
      <c r="F8" s="213"/>
      <c r="G8" s="213"/>
      <c r="H8" s="213"/>
      <c r="I8" s="213"/>
      <c r="J8" s="216"/>
      <c r="S8" s="201" t="s">
        <v>166</v>
      </c>
    </row>
    <row r="9" spans="2:19" ht="20.399999999999999" x14ac:dyDescent="0.3">
      <c r="B9" s="217" t="s">
        <v>249</v>
      </c>
      <c r="C9" s="213"/>
      <c r="D9" s="282"/>
      <c r="E9" s="213"/>
      <c r="F9" s="213"/>
      <c r="G9" s="213"/>
      <c r="H9" s="213"/>
      <c r="I9" s="213"/>
      <c r="J9" s="216"/>
      <c r="S9" s="201" t="s">
        <v>166</v>
      </c>
    </row>
    <row r="10" spans="2:19" ht="20.399999999999999" x14ac:dyDescent="0.3">
      <c r="B10" s="217" t="s">
        <v>243</v>
      </c>
      <c r="C10" s="213"/>
      <c r="D10" s="282"/>
      <c r="E10" s="213"/>
      <c r="F10" s="213"/>
      <c r="G10" s="213"/>
      <c r="H10" s="213"/>
      <c r="I10" s="213"/>
      <c r="J10" s="216"/>
      <c r="S10" s="201" t="s">
        <v>166</v>
      </c>
    </row>
    <row r="11" spans="2:19" ht="20.399999999999999" x14ac:dyDescent="0.3">
      <c r="B11" s="217" t="s">
        <v>244</v>
      </c>
      <c r="C11" s="213"/>
      <c r="D11" s="282"/>
      <c r="E11" s="213"/>
      <c r="F11" s="213"/>
      <c r="G11" s="213"/>
      <c r="H11" s="213"/>
      <c r="I11" s="213"/>
      <c r="J11" s="216"/>
      <c r="S11" s="201" t="s">
        <v>166</v>
      </c>
    </row>
    <row r="12" spans="2:19" ht="20.399999999999999" x14ac:dyDescent="0.3">
      <c r="B12" s="217" t="s">
        <v>245</v>
      </c>
      <c r="C12" s="213"/>
      <c r="D12" s="282"/>
      <c r="E12" s="213"/>
      <c r="F12" s="213"/>
      <c r="G12" s="213"/>
      <c r="H12" s="213"/>
      <c r="I12" s="213"/>
      <c r="J12" s="216"/>
      <c r="S12" s="201" t="s">
        <v>166</v>
      </c>
    </row>
    <row r="13" spans="2:19" ht="20.399999999999999" x14ac:dyDescent="0.3">
      <c r="B13" s="217" t="s">
        <v>246</v>
      </c>
      <c r="C13" s="213"/>
      <c r="D13" s="282"/>
      <c r="E13" s="213"/>
      <c r="F13" s="213"/>
      <c r="G13" s="213"/>
      <c r="H13" s="213"/>
      <c r="I13" s="213"/>
      <c r="J13" s="216"/>
      <c r="S13" s="201" t="s">
        <v>166</v>
      </c>
    </row>
    <row r="14" spans="2:19" ht="20.399999999999999" x14ac:dyDescent="0.3">
      <c r="B14" s="217" t="s">
        <v>247</v>
      </c>
      <c r="C14" s="213"/>
      <c r="D14" s="282"/>
      <c r="E14" s="213"/>
      <c r="F14" s="213"/>
      <c r="G14" s="213"/>
      <c r="H14" s="213"/>
      <c r="I14" s="213"/>
      <c r="J14" s="216"/>
      <c r="S14" s="201" t="s">
        <v>166</v>
      </c>
    </row>
    <row r="15" spans="2:19" ht="20.399999999999999" x14ac:dyDescent="0.3">
      <c r="B15" s="217" t="s">
        <v>250</v>
      </c>
      <c r="C15" s="213"/>
      <c r="D15" s="282"/>
      <c r="E15" s="213"/>
      <c r="F15" s="213"/>
      <c r="G15" s="213"/>
      <c r="H15" s="213"/>
      <c r="I15" s="213"/>
      <c r="J15" s="216"/>
      <c r="S15" s="201" t="s">
        <v>166</v>
      </c>
    </row>
    <row r="16" spans="2:19" ht="20.399999999999999" x14ac:dyDescent="0.3">
      <c r="B16" s="258" t="s">
        <v>221</v>
      </c>
      <c r="C16" s="213"/>
      <c r="D16" s="282"/>
      <c r="E16" s="213"/>
      <c r="F16" s="213"/>
      <c r="G16" s="213"/>
      <c r="H16" s="213"/>
      <c r="I16" s="213"/>
      <c r="J16" s="216"/>
      <c r="S16" s="201" t="s">
        <v>166</v>
      </c>
    </row>
    <row r="17" spans="1:19" ht="20.399999999999999" x14ac:dyDescent="0.3">
      <c r="B17" s="266" t="s">
        <v>230</v>
      </c>
      <c r="C17" s="213"/>
      <c r="D17" s="214"/>
      <c r="E17" s="215"/>
      <c r="F17" s="213"/>
      <c r="G17" s="213"/>
      <c r="H17" s="213"/>
      <c r="I17" s="213"/>
      <c r="J17" s="216"/>
      <c r="S17" s="201" t="s">
        <v>166</v>
      </c>
    </row>
    <row r="18" spans="1:19" ht="20.399999999999999" x14ac:dyDescent="0.3">
      <c r="B18" s="266" t="s">
        <v>231</v>
      </c>
      <c r="C18" s="213"/>
      <c r="D18" s="94"/>
      <c r="E18" s="94"/>
      <c r="F18" s="94"/>
      <c r="G18" s="94"/>
      <c r="H18" s="94"/>
      <c r="I18" s="94"/>
      <c r="J18" s="218"/>
      <c r="K18" s="94"/>
      <c r="L18" s="94"/>
      <c r="M18" s="94"/>
      <c r="N18" s="94"/>
      <c r="O18" s="94"/>
      <c r="S18" s="201" t="s">
        <v>166</v>
      </c>
    </row>
    <row r="19" spans="1:19" ht="20.399999999999999" x14ac:dyDescent="0.3">
      <c r="B19" s="266" t="s">
        <v>232</v>
      </c>
      <c r="C19" s="261"/>
      <c r="D19" s="214"/>
      <c r="E19" s="215"/>
      <c r="F19" s="213"/>
      <c r="G19" s="213"/>
      <c r="H19" s="213"/>
      <c r="I19" s="213"/>
      <c r="J19" s="216"/>
      <c r="S19" s="201" t="s">
        <v>166</v>
      </c>
    </row>
    <row r="20" spans="1:19" ht="20.399999999999999" x14ac:dyDescent="0.3">
      <c r="B20" s="266" t="s">
        <v>233</v>
      </c>
      <c r="C20" s="233"/>
      <c r="D20" s="214"/>
      <c r="E20" s="215"/>
      <c r="F20" s="213"/>
      <c r="G20" s="213"/>
      <c r="H20" s="213"/>
      <c r="I20" s="213"/>
      <c r="J20" s="216"/>
      <c r="S20" s="201" t="s">
        <v>166</v>
      </c>
    </row>
    <row r="21" spans="1:19" ht="20.399999999999999" x14ac:dyDescent="0.3">
      <c r="B21" s="266" t="s">
        <v>234</v>
      </c>
      <c r="C21" s="215"/>
      <c r="D21" s="283"/>
      <c r="E21" s="215"/>
      <c r="F21" s="213"/>
      <c r="G21" s="213"/>
      <c r="H21" s="213"/>
      <c r="I21" s="213"/>
      <c r="J21" s="216"/>
      <c r="S21" s="201" t="s">
        <v>166</v>
      </c>
    </row>
    <row r="22" spans="1:19" ht="20.399999999999999" x14ac:dyDescent="0.3">
      <c r="B22" s="284" t="s">
        <v>235</v>
      </c>
      <c r="C22" s="222"/>
      <c r="D22" s="222"/>
      <c r="E22" s="222"/>
      <c r="F22" s="222"/>
      <c r="G22" s="222"/>
      <c r="H22" s="222"/>
      <c r="I22" s="222"/>
      <c r="J22" s="225"/>
      <c r="S22" s="201" t="s">
        <v>166</v>
      </c>
    </row>
    <row r="23" spans="1:19" ht="16.5" customHeight="1" x14ac:dyDescent="0.3">
      <c r="B23" s="88"/>
      <c r="C23" s="213"/>
      <c r="D23" s="213"/>
      <c r="E23" s="213"/>
      <c r="F23" s="213"/>
      <c r="G23" s="213"/>
      <c r="S23" s="201" t="s">
        <v>166</v>
      </c>
    </row>
    <row r="24" spans="1:19" ht="16.5" customHeight="1" x14ac:dyDescent="0.3">
      <c r="B24" s="202" t="s">
        <v>50</v>
      </c>
      <c r="I24" s="285"/>
      <c r="J24" s="286"/>
      <c r="K24" s="286"/>
      <c r="L24" s="286"/>
      <c r="M24" s="286"/>
      <c r="N24" s="286"/>
      <c r="O24" s="286"/>
      <c r="Q24" s="287"/>
      <c r="S24" s="201" t="s">
        <v>166</v>
      </c>
    </row>
    <row r="25" spans="1:19" ht="16.5" customHeight="1" x14ac:dyDescent="0.3">
      <c r="B25" s="202"/>
      <c r="I25" s="288" t="s">
        <v>163</v>
      </c>
      <c r="J25" s="289" t="s">
        <v>163</v>
      </c>
      <c r="K25" s="228" t="s">
        <v>207</v>
      </c>
      <c r="L25" s="289" t="s">
        <v>163</v>
      </c>
      <c r="M25" s="289" t="s">
        <v>163</v>
      </c>
      <c r="N25" s="289" t="s">
        <v>163</v>
      </c>
      <c r="O25" s="286"/>
      <c r="Q25" s="287"/>
      <c r="S25" s="201" t="s">
        <v>166</v>
      </c>
    </row>
    <row r="26" spans="1:19" x14ac:dyDescent="0.3">
      <c r="D26" s="226"/>
      <c r="I26" s="289" t="s">
        <v>164</v>
      </c>
      <c r="J26" s="289" t="s">
        <v>164</v>
      </c>
      <c r="K26" s="228" t="s">
        <v>209</v>
      </c>
      <c r="L26" s="289" t="s">
        <v>164</v>
      </c>
      <c r="M26" s="289" t="s">
        <v>164</v>
      </c>
      <c r="N26" s="289" t="s">
        <v>164</v>
      </c>
      <c r="O26" s="286"/>
      <c r="S26" s="201" t="s">
        <v>166</v>
      </c>
    </row>
    <row r="27" spans="1:19" x14ac:dyDescent="0.3">
      <c r="C27" s="234" t="s">
        <v>158</v>
      </c>
      <c r="G27" s="234" t="s">
        <v>165</v>
      </c>
      <c r="H27" s="234" t="s">
        <v>165</v>
      </c>
      <c r="I27" s="234" t="s">
        <v>158</v>
      </c>
      <c r="J27" s="235" t="s">
        <v>158</v>
      </c>
      <c r="K27" s="235" t="s">
        <v>158</v>
      </c>
      <c r="L27" s="235" t="s">
        <v>158</v>
      </c>
      <c r="M27" s="234" t="s">
        <v>158</v>
      </c>
      <c r="N27" s="234" t="s">
        <v>254</v>
      </c>
      <c r="S27" s="201" t="s">
        <v>166</v>
      </c>
    </row>
    <row r="28" spans="1:19" s="240" customFormat="1" ht="50.1" customHeight="1" thickBot="1" x14ac:dyDescent="0.35">
      <c r="A28" s="202"/>
      <c r="B28" s="236" t="s">
        <v>3</v>
      </c>
      <c r="C28" s="237" t="s">
        <v>4</v>
      </c>
      <c r="D28" s="237" t="s">
        <v>5</v>
      </c>
      <c r="E28" s="237" t="s">
        <v>6</v>
      </c>
      <c r="F28" s="237" t="s">
        <v>7</v>
      </c>
      <c r="G28" s="238" t="s">
        <v>309</v>
      </c>
      <c r="H28" s="238" t="s">
        <v>311</v>
      </c>
      <c r="I28" s="237" t="s">
        <v>8</v>
      </c>
      <c r="J28" s="237" t="s">
        <v>9</v>
      </c>
      <c r="K28" s="197" t="s">
        <v>269</v>
      </c>
      <c r="L28" s="237" t="s">
        <v>10</v>
      </c>
      <c r="M28" s="238" t="s">
        <v>177</v>
      </c>
      <c r="N28" s="238" t="s">
        <v>237</v>
      </c>
      <c r="O28" s="237" t="s">
        <v>49</v>
      </c>
      <c r="P28" s="237" t="s">
        <v>313</v>
      </c>
      <c r="Q28" s="239" t="s">
        <v>62</v>
      </c>
      <c r="S28" s="201" t="s">
        <v>166</v>
      </c>
    </row>
    <row r="29" spans="1:19" ht="50.25" customHeight="1" thickTop="1" x14ac:dyDescent="0.3">
      <c r="B29" s="200" t="str">
        <f>IF(C29="","",_xlfn.XLOOKUP(C29,経費NO.!$C$2:$C$18,経費NO.!$B$2:$B$18)&amp;"_"&amp;COUNTIF($C$29:C29,C29))</f>
        <v/>
      </c>
      <c r="C29" s="243"/>
      <c r="D29" s="68"/>
      <c r="E29" s="68"/>
      <c r="F29" s="68"/>
      <c r="G29" s="244"/>
      <c r="H29" s="244"/>
      <c r="I29" s="67"/>
      <c r="J29" s="67"/>
      <c r="K29" s="245"/>
      <c r="L29" s="67"/>
      <c r="M29" s="68"/>
      <c r="N29" s="67"/>
      <c r="O29" s="245"/>
      <c r="P29" s="246"/>
      <c r="Q29" s="247"/>
      <c r="S29" s="201" t="s">
        <v>166</v>
      </c>
    </row>
    <row r="30" spans="1:19" ht="50.25" customHeight="1" x14ac:dyDescent="0.3">
      <c r="B30" s="200" t="str">
        <f>IF(C30="","",_xlfn.XLOOKUP(C30,経費NO.!$C$2:$C$18,経費NO.!$B$2:$B$18)&amp;"_"&amp;COUNTIF($C$29:C30,C30))</f>
        <v/>
      </c>
      <c r="C30" s="243"/>
      <c r="D30" s="68"/>
      <c r="E30" s="68"/>
      <c r="F30" s="68"/>
      <c r="G30" s="244"/>
      <c r="H30" s="244"/>
      <c r="I30" s="67"/>
      <c r="J30" s="67"/>
      <c r="K30" s="245"/>
      <c r="L30" s="67"/>
      <c r="M30" s="68"/>
      <c r="N30" s="67"/>
      <c r="O30" s="67"/>
      <c r="P30" s="248"/>
      <c r="Q30" s="249"/>
      <c r="S30" s="201" t="s">
        <v>166</v>
      </c>
    </row>
    <row r="31" spans="1:19" ht="50.25" customHeight="1" x14ac:dyDescent="0.3">
      <c r="B31" s="200" t="str">
        <f>IF(C31="","",_xlfn.XLOOKUP(C31,経費NO.!$C$2:$C$18,経費NO.!$B$2:$B$18)&amp;"_"&amp;COUNTIF($C$29:C31,C31))</f>
        <v/>
      </c>
      <c r="C31" s="243"/>
      <c r="D31" s="68"/>
      <c r="E31" s="68"/>
      <c r="F31" s="68"/>
      <c r="G31" s="244"/>
      <c r="H31" s="244"/>
      <c r="I31" s="67"/>
      <c r="J31" s="67"/>
      <c r="K31" s="245"/>
      <c r="L31" s="67"/>
      <c r="M31" s="68"/>
      <c r="N31" s="67"/>
      <c r="O31" s="67"/>
      <c r="P31" s="248"/>
      <c r="Q31" s="249"/>
      <c r="S31" s="201" t="s">
        <v>166</v>
      </c>
    </row>
    <row r="32" spans="1:19" ht="50.25" customHeight="1" x14ac:dyDescent="0.3">
      <c r="B32" s="200" t="str">
        <f>IF(C32="","",_xlfn.XLOOKUP(C32,経費NO.!$C$2:$C$18,経費NO.!$B$2:$B$18)&amp;"_"&amp;COUNTIF($C$29:C32,C32))</f>
        <v/>
      </c>
      <c r="C32" s="243"/>
      <c r="D32" s="68"/>
      <c r="E32" s="68"/>
      <c r="F32" s="68"/>
      <c r="G32" s="244"/>
      <c r="H32" s="244"/>
      <c r="I32" s="67"/>
      <c r="J32" s="67"/>
      <c r="K32" s="67"/>
      <c r="L32" s="67"/>
      <c r="M32" s="68"/>
      <c r="N32" s="67"/>
      <c r="O32" s="68"/>
      <c r="P32" s="250"/>
      <c r="Q32" s="251"/>
      <c r="S32" s="201" t="s">
        <v>166</v>
      </c>
    </row>
    <row r="33" spans="2:19" ht="50.25" customHeight="1" x14ac:dyDescent="0.3">
      <c r="B33" s="200" t="str">
        <f>IF(C33="","",_xlfn.XLOOKUP(C33,経費NO.!$C$2:$C$18,経費NO.!$B$2:$B$18)&amp;"_"&amp;COUNTIF($C$29:C33,C33))</f>
        <v/>
      </c>
      <c r="C33" s="243"/>
      <c r="D33" s="68"/>
      <c r="E33" s="68"/>
      <c r="F33" s="68"/>
      <c r="G33" s="244"/>
      <c r="H33" s="244"/>
      <c r="I33" s="67"/>
      <c r="J33" s="67"/>
      <c r="K33" s="67"/>
      <c r="L33" s="68"/>
      <c r="M33" s="68"/>
      <c r="N33" s="67"/>
      <c r="O33" s="67"/>
      <c r="P33" s="248"/>
      <c r="Q33" s="251"/>
      <c r="S33" s="201" t="s">
        <v>166</v>
      </c>
    </row>
    <row r="34" spans="2:19" ht="50.25" customHeight="1" x14ac:dyDescent="0.3">
      <c r="B34" s="200" t="str">
        <f>IF(C34="","",_xlfn.XLOOKUP(C34,経費NO.!$C$2:$C$18,経費NO.!$B$2:$B$18)&amp;"_"&amp;COUNTIF($C$29:C34,C34))</f>
        <v/>
      </c>
      <c r="C34" s="243"/>
      <c r="D34" s="68"/>
      <c r="E34" s="68"/>
      <c r="F34" s="68"/>
      <c r="G34" s="244"/>
      <c r="H34" s="244"/>
      <c r="I34" s="67"/>
      <c r="J34" s="67"/>
      <c r="K34" s="67"/>
      <c r="L34" s="67"/>
      <c r="M34" s="68"/>
      <c r="N34" s="67"/>
      <c r="O34" s="67"/>
      <c r="P34" s="248"/>
      <c r="Q34" s="251"/>
      <c r="S34" s="201" t="s">
        <v>166</v>
      </c>
    </row>
    <row r="35" spans="2:19" ht="50.25" customHeight="1" x14ac:dyDescent="0.3">
      <c r="B35" s="200" t="str">
        <f>IF(C35="","",_xlfn.XLOOKUP(C35,経費NO.!$C$2:$C$18,経費NO.!$B$2:$B$18)&amp;"_"&amp;COUNTIF($C$29:C35,C35))</f>
        <v/>
      </c>
      <c r="C35" s="243"/>
      <c r="D35" s="68"/>
      <c r="E35" s="68"/>
      <c r="F35" s="68"/>
      <c r="G35" s="244"/>
      <c r="H35" s="244"/>
      <c r="I35" s="67"/>
      <c r="J35" s="67"/>
      <c r="K35" s="67"/>
      <c r="L35" s="67"/>
      <c r="M35" s="68"/>
      <c r="N35" s="67"/>
      <c r="O35" s="67"/>
      <c r="P35" s="248"/>
      <c r="Q35" s="251"/>
      <c r="S35" s="201" t="s">
        <v>166</v>
      </c>
    </row>
    <row r="36" spans="2:19" ht="50.25" customHeight="1" x14ac:dyDescent="0.3">
      <c r="B36" s="200" t="str">
        <f>IF(C36="","",_xlfn.XLOOKUP(C36,経費NO.!$C$2:$C$18,経費NO.!$B$2:$B$18)&amp;"_"&amp;COUNTIF($C$29:C36,C36))</f>
        <v/>
      </c>
      <c r="C36" s="243"/>
      <c r="D36" s="68"/>
      <c r="E36" s="68"/>
      <c r="F36" s="68"/>
      <c r="G36" s="244"/>
      <c r="H36" s="244"/>
      <c r="I36" s="67"/>
      <c r="J36" s="67"/>
      <c r="K36" s="67"/>
      <c r="L36" s="67"/>
      <c r="M36" s="68"/>
      <c r="N36" s="67"/>
      <c r="O36" s="67"/>
      <c r="P36" s="248"/>
      <c r="Q36" s="251"/>
      <c r="S36" s="201" t="s">
        <v>166</v>
      </c>
    </row>
    <row r="37" spans="2:19" ht="50.25" customHeight="1" x14ac:dyDescent="0.3">
      <c r="B37" s="200" t="str">
        <f>IF(C37="","",_xlfn.XLOOKUP(C37,経費NO.!$C$2:$C$18,経費NO.!$B$2:$B$18)&amp;"_"&amp;COUNTIF($C$29:C37,C37))</f>
        <v/>
      </c>
      <c r="C37" s="243"/>
      <c r="D37" s="68"/>
      <c r="E37" s="68"/>
      <c r="F37" s="68"/>
      <c r="G37" s="244"/>
      <c r="H37" s="244"/>
      <c r="I37" s="67"/>
      <c r="J37" s="67"/>
      <c r="K37" s="67"/>
      <c r="L37" s="67"/>
      <c r="M37" s="68"/>
      <c r="N37" s="67"/>
      <c r="O37" s="67"/>
      <c r="P37" s="248"/>
      <c r="Q37" s="251"/>
      <c r="S37" s="201" t="s">
        <v>166</v>
      </c>
    </row>
    <row r="38" spans="2:19" ht="50.25" customHeight="1" x14ac:dyDescent="0.3">
      <c r="B38" s="200" t="str">
        <f>IF(C38="","",_xlfn.XLOOKUP(C38,経費NO.!$C$2:$C$18,経費NO.!$B$2:$B$18)&amp;"_"&amp;COUNTIF($C$29:C38,C38))</f>
        <v/>
      </c>
      <c r="C38" s="243"/>
      <c r="D38" s="68"/>
      <c r="E38" s="68"/>
      <c r="F38" s="68"/>
      <c r="G38" s="244"/>
      <c r="H38" s="244"/>
      <c r="I38" s="67"/>
      <c r="J38" s="67"/>
      <c r="K38" s="67"/>
      <c r="L38" s="67"/>
      <c r="M38" s="68"/>
      <c r="N38" s="67"/>
      <c r="O38" s="67"/>
      <c r="P38" s="248"/>
      <c r="Q38" s="251"/>
      <c r="S38" s="201" t="s">
        <v>166</v>
      </c>
    </row>
    <row r="39" spans="2:19" ht="50.25" customHeight="1" x14ac:dyDescent="0.3">
      <c r="B39" s="200" t="str">
        <f>IF(C39="","",_xlfn.XLOOKUP(C39,経費NO.!$C$2:$C$18,経費NO.!$B$2:$B$18)&amp;"_"&amp;COUNTIF($C$29:C39,C39))</f>
        <v/>
      </c>
      <c r="C39" s="243"/>
      <c r="D39" s="68"/>
      <c r="E39" s="68"/>
      <c r="F39" s="68"/>
      <c r="G39" s="244"/>
      <c r="H39" s="244"/>
      <c r="I39" s="67"/>
      <c r="J39" s="67"/>
      <c r="K39" s="67"/>
      <c r="L39" s="67"/>
      <c r="M39" s="68"/>
      <c r="N39" s="67"/>
      <c r="O39" s="67"/>
      <c r="P39" s="248"/>
      <c r="Q39" s="251"/>
      <c r="S39" s="201" t="s">
        <v>166</v>
      </c>
    </row>
    <row r="40" spans="2:19" ht="50.25" customHeight="1" x14ac:dyDescent="0.3">
      <c r="B40" s="200" t="str">
        <f>IF(C40="","",_xlfn.XLOOKUP(C40,経費NO.!$C$2:$C$18,経費NO.!$B$2:$B$18)&amp;"_"&amp;COUNTIF($C$29:C40,C40))</f>
        <v/>
      </c>
      <c r="C40" s="243"/>
      <c r="D40" s="68"/>
      <c r="E40" s="68"/>
      <c r="F40" s="68"/>
      <c r="G40" s="244"/>
      <c r="H40" s="244"/>
      <c r="I40" s="67"/>
      <c r="J40" s="67"/>
      <c r="K40" s="67"/>
      <c r="L40" s="67"/>
      <c r="M40" s="68"/>
      <c r="N40" s="67"/>
      <c r="O40" s="67"/>
      <c r="P40" s="248"/>
      <c r="Q40" s="251"/>
      <c r="S40" s="201" t="s">
        <v>166</v>
      </c>
    </row>
    <row r="41" spans="2:19" ht="50.25" customHeight="1" x14ac:dyDescent="0.3">
      <c r="B41" s="200" t="str">
        <f>IF(C41="","",_xlfn.XLOOKUP(C41,経費NO.!$C$2:$C$18,経費NO.!$B$2:$B$18)&amp;"_"&amp;COUNTIF($C$29:C41,C41))</f>
        <v/>
      </c>
      <c r="C41" s="243"/>
      <c r="D41" s="68"/>
      <c r="E41" s="68"/>
      <c r="F41" s="68"/>
      <c r="G41" s="244"/>
      <c r="H41" s="244"/>
      <c r="I41" s="67"/>
      <c r="J41" s="67"/>
      <c r="K41" s="67"/>
      <c r="L41" s="68"/>
      <c r="M41" s="68"/>
      <c r="N41" s="67"/>
      <c r="O41" s="68"/>
      <c r="P41" s="250"/>
      <c r="Q41" s="251"/>
      <c r="S41" s="201" t="s">
        <v>166</v>
      </c>
    </row>
    <row r="42" spans="2:19" ht="50.25" customHeight="1" x14ac:dyDescent="0.3">
      <c r="B42" s="200" t="str">
        <f>IF(C42="","",_xlfn.XLOOKUP(C42,経費NO.!$C$2:$C$18,経費NO.!$B$2:$B$18)&amp;"_"&amp;COUNTIF($C$29:C42,C42))</f>
        <v/>
      </c>
      <c r="C42" s="243"/>
      <c r="D42" s="68"/>
      <c r="E42" s="68"/>
      <c r="F42" s="68"/>
      <c r="G42" s="244"/>
      <c r="H42" s="244"/>
      <c r="I42" s="67"/>
      <c r="J42" s="67"/>
      <c r="K42" s="67"/>
      <c r="L42" s="67"/>
      <c r="M42" s="68"/>
      <c r="N42" s="67"/>
      <c r="O42" s="67"/>
      <c r="P42" s="248"/>
      <c r="Q42" s="251"/>
      <c r="S42" s="201" t="s">
        <v>166</v>
      </c>
    </row>
    <row r="43" spans="2:19" ht="50.25" customHeight="1" x14ac:dyDescent="0.3">
      <c r="B43" s="200" t="str">
        <f>IF(C43="","",_xlfn.XLOOKUP(C43,経費NO.!$C$2:$C$18,経費NO.!$B$2:$B$18)&amp;"_"&amp;COUNTIF($C$29:C43,C43))</f>
        <v/>
      </c>
      <c r="C43" s="243"/>
      <c r="D43" s="68"/>
      <c r="E43" s="68"/>
      <c r="F43" s="68"/>
      <c r="G43" s="244"/>
      <c r="H43" s="244"/>
      <c r="I43" s="68"/>
      <c r="J43" s="68"/>
      <c r="K43" s="67"/>
      <c r="L43" s="68"/>
      <c r="M43" s="68"/>
      <c r="N43" s="68"/>
      <c r="O43" s="68"/>
      <c r="P43" s="250"/>
      <c r="Q43" s="251"/>
      <c r="S43" s="201" t="s">
        <v>166</v>
      </c>
    </row>
    <row r="44" spans="2:19" ht="50.25" customHeight="1" x14ac:dyDescent="0.3">
      <c r="B44" s="200" t="str">
        <f>IF(C44="","",_xlfn.XLOOKUP(C44,経費NO.!$C$2:$C$18,経費NO.!$B$2:$B$18)&amp;"_"&amp;COUNTIF($C$29:C44,C44))</f>
        <v/>
      </c>
      <c r="C44" s="243"/>
      <c r="D44" s="68"/>
      <c r="E44" s="68"/>
      <c r="F44" s="68"/>
      <c r="G44" s="244"/>
      <c r="H44" s="244"/>
      <c r="I44" s="68"/>
      <c r="J44" s="68"/>
      <c r="K44" s="67"/>
      <c r="L44" s="68"/>
      <c r="M44" s="68"/>
      <c r="N44" s="68"/>
      <c r="O44" s="68"/>
      <c r="P44" s="250"/>
      <c r="Q44" s="251"/>
      <c r="S44" s="201" t="s">
        <v>166</v>
      </c>
    </row>
    <row r="45" spans="2:19" ht="50.25" customHeight="1" x14ac:dyDescent="0.3">
      <c r="B45" s="200" t="str">
        <f>IF(C45="","",_xlfn.XLOOKUP(C45,経費NO.!$C$2:$C$18,経費NO.!$B$2:$B$18)&amp;"_"&amp;COUNTIF($C$29:C45,C45))</f>
        <v/>
      </c>
      <c r="C45" s="243"/>
      <c r="D45" s="68"/>
      <c r="E45" s="68"/>
      <c r="F45" s="68"/>
      <c r="G45" s="244"/>
      <c r="H45" s="244"/>
      <c r="I45" s="68"/>
      <c r="J45" s="68"/>
      <c r="K45" s="67"/>
      <c r="L45" s="68"/>
      <c r="M45" s="68"/>
      <c r="N45" s="68"/>
      <c r="O45" s="68"/>
      <c r="P45" s="250"/>
      <c r="Q45" s="251"/>
      <c r="S45" s="201" t="s">
        <v>166</v>
      </c>
    </row>
    <row r="46" spans="2:19" ht="50.25" customHeight="1" x14ac:dyDescent="0.3">
      <c r="B46" s="200" t="str">
        <f>IF(C46="","",_xlfn.XLOOKUP(C46,経費NO.!$C$2:$C$18,経費NO.!$B$2:$B$18)&amp;"_"&amp;COUNTIF($C$29:C46,C46))</f>
        <v/>
      </c>
      <c r="C46" s="243"/>
      <c r="D46" s="68"/>
      <c r="E46" s="68"/>
      <c r="F46" s="68"/>
      <c r="G46" s="244"/>
      <c r="H46" s="244"/>
      <c r="I46" s="68"/>
      <c r="J46" s="68"/>
      <c r="K46" s="67"/>
      <c r="L46" s="68"/>
      <c r="M46" s="68"/>
      <c r="N46" s="68"/>
      <c r="O46" s="68"/>
      <c r="P46" s="250"/>
      <c r="Q46" s="251"/>
      <c r="S46" s="201" t="s">
        <v>166</v>
      </c>
    </row>
    <row r="47" spans="2:19" ht="50.25" customHeight="1" x14ac:dyDescent="0.3">
      <c r="B47" s="200" t="str">
        <f>IF(C47="","",_xlfn.XLOOKUP(C47,経費NO.!$C$2:$C$18,経費NO.!$B$2:$B$18)&amp;"_"&amp;COUNTIF($C$29:C47,C47))</f>
        <v/>
      </c>
      <c r="C47" s="243"/>
      <c r="D47" s="68"/>
      <c r="E47" s="68"/>
      <c r="F47" s="68"/>
      <c r="G47" s="244"/>
      <c r="H47" s="244"/>
      <c r="I47" s="68"/>
      <c r="J47" s="68"/>
      <c r="K47" s="67"/>
      <c r="L47" s="68"/>
      <c r="M47" s="68"/>
      <c r="N47" s="68"/>
      <c r="O47" s="68"/>
      <c r="P47" s="250"/>
      <c r="Q47" s="251"/>
      <c r="S47" s="201" t="s">
        <v>166</v>
      </c>
    </row>
    <row r="48" spans="2:19" ht="50.25" customHeight="1" x14ac:dyDescent="0.3">
      <c r="B48" s="241" t="str">
        <f>IF(C48="","",_xlfn.XLOOKUP(C48,経費NO.!$C$2:$C$18,経費NO.!$B$2:$B$18)&amp;"_"&amp;COUNTIF($C$29:C48,C48))</f>
        <v/>
      </c>
      <c r="C48" s="252"/>
      <c r="D48" s="69"/>
      <c r="E48" s="69"/>
      <c r="F48" s="69"/>
      <c r="G48" s="253"/>
      <c r="H48" s="253"/>
      <c r="I48" s="69"/>
      <c r="J48" s="69"/>
      <c r="K48" s="67"/>
      <c r="L48" s="69"/>
      <c r="M48" s="69"/>
      <c r="N48" s="69"/>
      <c r="O48" s="69"/>
      <c r="P48" s="254"/>
      <c r="Q48" s="255"/>
      <c r="S48" s="201" t="s">
        <v>166</v>
      </c>
    </row>
    <row r="49" spans="1:20" x14ac:dyDescent="0.3">
      <c r="B49" s="242" t="s">
        <v>63</v>
      </c>
      <c r="S49" s="201" t="s">
        <v>166</v>
      </c>
    </row>
    <row r="50" spans="1:20" x14ac:dyDescent="0.3">
      <c r="S50" s="201" t="s">
        <v>166</v>
      </c>
    </row>
    <row r="51" spans="1:20" x14ac:dyDescent="0.3">
      <c r="A51" s="201" t="s">
        <v>166</v>
      </c>
      <c r="B51" s="201" t="s">
        <v>166</v>
      </c>
      <c r="C51" s="201" t="s">
        <v>166</v>
      </c>
      <c r="D51" s="201" t="s">
        <v>166</v>
      </c>
      <c r="E51" s="201" t="s">
        <v>166</v>
      </c>
      <c r="F51" s="201" t="s">
        <v>166</v>
      </c>
      <c r="G51" s="201" t="s">
        <v>166</v>
      </c>
      <c r="H51" s="201" t="s">
        <v>166</v>
      </c>
      <c r="I51" s="201" t="s">
        <v>166</v>
      </c>
      <c r="J51" s="201" t="s">
        <v>166</v>
      </c>
      <c r="K51" s="201" t="s">
        <v>166</v>
      </c>
      <c r="L51" s="201" t="s">
        <v>166</v>
      </c>
      <c r="M51" s="201" t="s">
        <v>166</v>
      </c>
      <c r="N51" s="201" t="s">
        <v>166</v>
      </c>
      <c r="O51" s="201" t="s">
        <v>166</v>
      </c>
      <c r="P51" s="201" t="s">
        <v>166</v>
      </c>
      <c r="Q51" s="201" t="s">
        <v>166</v>
      </c>
      <c r="R51" s="201" t="s">
        <v>166</v>
      </c>
      <c r="S51" s="201" t="s">
        <v>166</v>
      </c>
      <c r="T51" s="290"/>
    </row>
  </sheetData>
  <sheetProtection algorithmName="SHA-512" hashValue="HwG7UGdLdZtVjBww2J4hlM4osj1Gk+QOclLQglcgZsL+0SPtjICsRuya8B0qJeZCLnuAOqKGN8U3fHXL6vgREQ==" saltValue="WkL/KBnP14lpX4tN33Nh6w==" spinCount="100000" sheet="1" objects="1" scenarios="1" selectLockedCells="1"/>
  <phoneticPr fontId="5"/>
  <conditionalFormatting sqref="B16:B17 D17:D18">
    <cfRule type="cellIs" dxfId="54" priority="46" operator="equal">
      <formula>"入力不要"</formula>
    </cfRule>
    <cfRule type="cellIs" dxfId="53" priority="47" operator="equal">
      <formula>"該当必須"</formula>
    </cfRule>
    <cfRule type="cellIs" dxfId="52" priority="48" operator="equal">
      <formula>"必須"</formula>
    </cfRule>
  </conditionalFormatting>
  <conditionalFormatting sqref="C29:C48">
    <cfRule type="expression" dxfId="51" priority="31">
      <formula>IF($C29&lt;&gt;"",TRUE,FALSE)</formula>
    </cfRule>
  </conditionalFormatting>
  <conditionalFormatting sqref="C19:D20">
    <cfRule type="cellIs" dxfId="50" priority="40" operator="equal">
      <formula>"入力不要"</formula>
    </cfRule>
    <cfRule type="cellIs" dxfId="49" priority="41" operator="equal">
      <formula>"該当必須"</formula>
    </cfRule>
    <cfRule type="cellIs" dxfId="48" priority="42" operator="equal">
      <formula>"必須"</formula>
    </cfRule>
  </conditionalFormatting>
  <conditionalFormatting sqref="D29:D48">
    <cfRule type="expression" dxfId="47" priority="38">
      <formula>IF(D29&lt;&gt;"",TRUE,FALSE)</formula>
    </cfRule>
    <cfRule type="expression" dxfId="46" priority="39">
      <formula>IF(C29&lt;&gt;"",TRUE,FALSE)</formula>
    </cfRule>
  </conditionalFormatting>
  <conditionalFormatting sqref="E29:E48">
    <cfRule type="expression" dxfId="45" priority="36">
      <formula>IF(E29&lt;&gt;"",TRUE,FALSE)</formula>
    </cfRule>
    <cfRule type="expression" dxfId="44" priority="37">
      <formula>IF(D29&lt;&gt;"",TRUE,FALSE)</formula>
    </cfRule>
  </conditionalFormatting>
  <conditionalFormatting sqref="F29:F48">
    <cfRule type="expression" dxfId="43" priority="35">
      <formula>IF(E29&lt;&gt;"",TRUE,FALSE)</formula>
    </cfRule>
    <cfRule type="expression" dxfId="42" priority="34">
      <formula>IF(F29&lt;&gt;"",TRUE,FALSE)</formula>
    </cfRule>
  </conditionalFormatting>
  <conditionalFormatting sqref="G29:G48">
    <cfRule type="expression" dxfId="41" priority="32">
      <formula>IF(G29&lt;&gt;"",TRUE,FALSE)</formula>
    </cfRule>
    <cfRule type="expression" dxfId="40" priority="33">
      <formula>IF(F29&lt;&gt;"",TRUE,FALSE)</formula>
    </cfRule>
  </conditionalFormatting>
  <conditionalFormatting sqref="H29:H48">
    <cfRule type="expression" dxfId="39" priority="29">
      <formula>IF(H29&lt;&gt;"",TRUE,FALSE)</formula>
    </cfRule>
    <cfRule type="expression" dxfId="38" priority="30">
      <formula>IF(G29&lt;&gt;"",TRUE,FALSE)</formula>
    </cfRule>
  </conditionalFormatting>
  <conditionalFormatting sqref="I29:I48">
    <cfRule type="expression" dxfId="37" priority="26">
      <formula>IF(I29="提出なし",TRUE,FALSE)</formula>
    </cfRule>
    <cfRule type="expression" dxfId="36" priority="27">
      <formula>IF(I29="提出あり",TRUE,FALSE)</formula>
    </cfRule>
    <cfRule type="expression" dxfId="35" priority="28">
      <formula>IF(AND($C29&lt;&gt;"リースの解約費",H29&lt;&gt;""),TRUE,FALSE)</formula>
    </cfRule>
  </conditionalFormatting>
  <conditionalFormatting sqref="J29:J48">
    <cfRule type="expression" dxfId="34" priority="23">
      <formula>IF(J29="提出なし",TRUE,FALSE)</formula>
    </cfRule>
    <cfRule type="expression" dxfId="33" priority="24">
      <formula>IF(J29="提出あり",TRUE,FALSE)</formula>
    </cfRule>
    <cfRule type="expression" dxfId="32" priority="25">
      <formula>IF(AND($C29&lt;&gt;"リースの解約費",I29="提出あり"),TRUE,FALSE)</formula>
    </cfRule>
  </conditionalFormatting>
  <conditionalFormatting sqref="K29:K48">
    <cfRule type="expression" dxfId="31" priority="4">
      <formula>IF(AND($C29&lt;&gt;"リースの解約費",$J29="提出あり"),TRUE,FALSE)</formula>
    </cfRule>
    <cfRule type="expression" dxfId="30" priority="1">
      <formula>IF($M29="提出なし",TRUE,FALSE)</formula>
    </cfRule>
    <cfRule type="expression" dxfId="29" priority="2">
      <formula>IF($L29="提出なし",TRUE,FALSE)</formula>
    </cfRule>
    <cfRule type="expression" dxfId="28" priority="3">
      <formula>IF($K29&lt;&gt;"",TRUE,FALSE)</formula>
    </cfRule>
  </conditionalFormatting>
  <conditionalFormatting sqref="L29:L48">
    <cfRule type="expression" dxfId="27" priority="182">
      <formula>IF($L29="提出なし",TRUE,FALSE)</formula>
    </cfRule>
    <cfRule type="expression" dxfId="26" priority="183">
      <formula>IF($L29&lt;&gt;"",TRUE,FALSE)</formula>
    </cfRule>
    <cfRule type="expression" dxfId="25" priority="184">
      <formula>IF(AND($C29&lt;&gt;"リースの解約費",$K29=$K$25),TRUE,FALSE)</formula>
    </cfRule>
  </conditionalFormatting>
  <conditionalFormatting sqref="M29:M48">
    <cfRule type="expression" dxfId="24" priority="185">
      <formula>IF($M29="提出なし",TRUE,FALSE)</formula>
    </cfRule>
    <cfRule type="expression" dxfId="23" priority="186">
      <formula>IF(M29="提出あり",TRUE,FALSE)</formula>
    </cfRule>
    <cfRule type="expression" dxfId="22" priority="187">
      <formula>IF(AND($C29&lt;&gt;"リースの解約費",$K29=$K$26),TRUE,FALSE)</formula>
    </cfRule>
  </conditionalFormatting>
  <conditionalFormatting sqref="N29:N48">
    <cfRule type="expression" dxfId="21" priority="188">
      <formula>IF($N29="提出なし",TRUE,FALSE)</formula>
    </cfRule>
    <cfRule type="expression" dxfId="20" priority="189">
      <formula>IF($N29="提出あり",TRUE,FALSE)</formula>
    </cfRule>
    <cfRule type="expression" dxfId="19" priority="191">
      <formula>IF(AND($C29="リースの解約費",$H29&lt;&gt;""),TRUE,FALSE)</formula>
    </cfRule>
  </conditionalFormatting>
  <conditionalFormatting sqref="O29:O48">
    <cfRule type="expression" dxfId="18" priority="192">
      <formula>IF($O29&lt;&gt;"",TRUE,FALSE)</formula>
    </cfRule>
    <cfRule type="expression" dxfId="17" priority="193">
      <formula>IF(AND($C29&lt;&gt;"リースの解約費",$L29="提出あり"),TRUE,FALSE)</formula>
    </cfRule>
  </conditionalFormatting>
  <conditionalFormatting sqref="P29:P48">
    <cfRule type="expression" dxfId="16" priority="195">
      <formula>IF($P29&lt;&gt;"",TRUE,FALSE)</formula>
    </cfRule>
    <cfRule type="expression" dxfId="15" priority="196">
      <formula>IF(AND($C29&lt;&gt;"リースの解約費",$O29&lt;&gt;""),TRUE,FALSE)</formula>
    </cfRule>
  </conditionalFormatting>
  <conditionalFormatting sqref="Q29:Q48">
    <cfRule type="expression" dxfId="14" priority="5">
      <formula>IF($C29&lt;&gt;"",TRUE,FALSE)</formula>
    </cfRule>
  </conditionalFormatting>
  <dataValidations count="7">
    <dataValidation type="list" allowBlank="1" showInputMessage="1" showErrorMessage="1" sqref="A29:A42" xr:uid="{7BA90470-6E04-4C9F-B5F3-A7203A35892F}">
      <formula1>$A$27</formula1>
    </dataValidation>
    <dataValidation type="list" allowBlank="1" showInputMessage="1" showErrorMessage="1" sqref="I29:I48" xr:uid="{91212BEB-C587-45E3-8430-F310751DFAE3}">
      <formula1>$I$25:$I$26</formula1>
    </dataValidation>
    <dataValidation type="list" allowBlank="1" showInputMessage="1" showErrorMessage="1" sqref="J29:J48" xr:uid="{E0DF507B-7A33-48BD-9FAB-16D4C2393CBB}">
      <formula1>$J$25:$J$26</formula1>
    </dataValidation>
    <dataValidation type="list" allowBlank="1" showInputMessage="1" showErrorMessage="1" sqref="L29:L48" xr:uid="{732CAC89-40E5-4D9C-9C9E-C3549110C895}">
      <formula1>$L$25:$L$26</formula1>
    </dataValidation>
    <dataValidation type="list" allowBlank="1" showInputMessage="1" showErrorMessage="1" sqref="M29:M48" xr:uid="{D07C48B7-9646-45AE-BC72-8C36F421DBAE}">
      <formula1>$M$25:$M$26</formula1>
    </dataValidation>
    <dataValidation type="list" allowBlank="1" showInputMessage="1" showErrorMessage="1" sqref="N29:N48" xr:uid="{E77D3027-6912-4C2F-AEBF-67B0F5F9E559}">
      <formula1>$N$25:$N$26</formula1>
    </dataValidation>
    <dataValidation type="list" allowBlank="1" showInputMessage="1" showErrorMessage="1" sqref="K29:K48" xr:uid="{134BB9CD-44BD-48E2-8003-C8AE5450FB4D}">
      <formula1>$K$25:$K$26</formula1>
    </dataValidation>
  </dataValidations>
  <pageMargins left="0.7" right="0.7" top="0.75" bottom="0.75" header="0.3" footer="0.3"/>
  <pageSetup paperSize="9" scale="15"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F2DAD5B4-9FDC-4814-AA4E-9FFAA9AB6091}">
          <x14:formula1>
            <xm:f>経費NO.!$C$13:$C$18</xm:f>
          </x14:formula1>
          <xm:sqref>C29:C48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2609E-A989-4F00-9C49-FD384004AD7D}">
  <sheetPr>
    <pageSetUpPr fitToPage="1"/>
  </sheetPr>
  <dimension ref="A1:AF50"/>
  <sheetViews>
    <sheetView view="pageBreakPreview" zoomScaleNormal="100" zoomScaleSheetLayoutView="100" workbookViewId="0">
      <selection sqref="A1:C1"/>
    </sheetView>
  </sheetViews>
  <sheetFormatPr defaultColWidth="9.109375" defaultRowHeight="18" x14ac:dyDescent="0.3"/>
  <cols>
    <col min="1" max="1" width="2.33203125" style="173" customWidth="1"/>
    <col min="2" max="18" width="5.6640625" style="173" customWidth="1"/>
    <col min="19" max="20" width="2.33203125" style="173" customWidth="1"/>
    <col min="21" max="27" width="5.6640625" style="173" hidden="1" customWidth="1"/>
    <col min="28" max="32" width="9.109375" style="173" hidden="1" customWidth="1"/>
    <col min="33" max="16384" width="9.109375" style="173"/>
  </cols>
  <sheetData>
    <row r="1" spans="1:23" ht="19.8" x14ac:dyDescent="0.3">
      <c r="A1" s="331" t="s">
        <v>92</v>
      </c>
      <c r="B1" s="331"/>
      <c r="C1" s="331"/>
      <c r="D1" s="169"/>
      <c r="E1" s="169"/>
      <c r="F1" s="169"/>
      <c r="G1" s="169"/>
      <c r="H1" s="169"/>
      <c r="I1" s="169"/>
      <c r="J1" s="169"/>
      <c r="K1" s="169"/>
      <c r="L1" s="169"/>
      <c r="M1" s="169"/>
      <c r="N1" s="169"/>
      <c r="O1" s="170"/>
      <c r="P1" s="170"/>
      <c r="Q1" s="170"/>
      <c r="R1" s="170"/>
      <c r="S1" s="170"/>
      <c r="T1" s="170"/>
      <c r="U1" s="171"/>
      <c r="V1" s="172"/>
      <c r="W1" s="172"/>
    </row>
    <row r="2" spans="1:23" ht="19.8" x14ac:dyDescent="0.3">
      <c r="D2" s="169"/>
      <c r="E2" s="169"/>
      <c r="F2" s="169"/>
      <c r="G2" s="169"/>
      <c r="H2" s="169"/>
      <c r="I2" s="169"/>
      <c r="J2" s="169"/>
      <c r="K2" s="169"/>
      <c r="L2" s="332">
        <f>【申請者入力】様式第1.交付申請書!H17</f>
        <v>0</v>
      </c>
      <c r="M2" s="333"/>
      <c r="N2" s="174" t="s">
        <v>93</v>
      </c>
      <c r="O2" s="175">
        <f>【申請者入力】様式第1.交付申請書!H18</f>
        <v>0</v>
      </c>
      <c r="P2" s="170" t="s">
        <v>94</v>
      </c>
      <c r="Q2" s="175">
        <f>【申請者入力】様式第1.交付申請書!H19</f>
        <v>0</v>
      </c>
      <c r="R2" s="174" t="s">
        <v>95</v>
      </c>
      <c r="S2" s="176"/>
      <c r="T2" s="177"/>
    </row>
    <row r="3" spans="1:23" ht="19.8" x14ac:dyDescent="0.3">
      <c r="A3" s="178"/>
      <c r="B3" s="169" t="s">
        <v>96</v>
      </c>
      <c r="C3" s="169"/>
      <c r="D3" s="169"/>
      <c r="E3" s="169"/>
      <c r="F3" s="169"/>
      <c r="G3" s="169"/>
      <c r="H3" s="169"/>
      <c r="I3" s="169"/>
      <c r="J3" s="169"/>
      <c r="K3" s="169"/>
      <c r="T3" s="170"/>
    </row>
    <row r="4" spans="1:23" ht="19.8" x14ac:dyDescent="0.3">
      <c r="A4" s="178"/>
      <c r="C4" s="169"/>
      <c r="D4" s="169"/>
      <c r="E4" s="169"/>
      <c r="F4" s="169"/>
      <c r="G4" s="169"/>
      <c r="H4" s="169"/>
      <c r="I4" s="169"/>
      <c r="J4" s="169"/>
      <c r="K4" s="169"/>
      <c r="L4" s="169"/>
      <c r="M4" s="177" t="s">
        <v>97</v>
      </c>
      <c r="N4" s="342">
        <f>【申請者入力】様式第1.交付申請書!H30</f>
        <v>0</v>
      </c>
      <c r="O4" s="343"/>
      <c r="P4" s="343"/>
      <c r="Q4" s="343"/>
      <c r="R4" s="344"/>
      <c r="T4" s="170"/>
    </row>
    <row r="5" spans="1:23" ht="18.75" customHeight="1" x14ac:dyDescent="0.3">
      <c r="A5" s="178"/>
      <c r="B5" s="338" t="s">
        <v>98</v>
      </c>
      <c r="C5" s="340" t="s">
        <v>99</v>
      </c>
      <c r="G5" s="169"/>
      <c r="H5" s="169"/>
      <c r="I5" s="169"/>
      <c r="J5" s="169"/>
      <c r="K5" s="169"/>
      <c r="L5" s="169"/>
      <c r="M5" s="177" t="s">
        <v>100</v>
      </c>
      <c r="N5" s="334">
        <f>【申請者入力】様式第1.交付申請書!H31</f>
        <v>0</v>
      </c>
      <c r="O5" s="335"/>
      <c r="P5" s="335"/>
      <c r="Q5" s="335"/>
      <c r="R5" s="336"/>
      <c r="T5" s="169"/>
    </row>
    <row r="6" spans="1:23" ht="19.8" x14ac:dyDescent="0.3">
      <c r="A6" s="169"/>
      <c r="B6" s="339"/>
      <c r="C6" s="341"/>
      <c r="G6" s="179"/>
      <c r="H6" s="179"/>
      <c r="I6" s="169"/>
      <c r="J6" s="169"/>
      <c r="K6" s="318"/>
      <c r="L6" s="318"/>
      <c r="M6" s="319"/>
      <c r="N6" s="337"/>
      <c r="O6" s="337"/>
      <c r="P6" s="337"/>
      <c r="Q6" s="337"/>
      <c r="R6" s="337"/>
      <c r="T6" s="169"/>
    </row>
    <row r="7" spans="1:23" ht="19.8" x14ac:dyDescent="0.3">
      <c r="A7" s="169"/>
      <c r="G7" s="179"/>
      <c r="H7" s="179"/>
      <c r="I7" s="169"/>
      <c r="J7" s="169"/>
      <c r="S7" s="177"/>
      <c r="T7" s="169"/>
    </row>
    <row r="8" spans="1:23" ht="19.8" x14ac:dyDescent="0.3">
      <c r="A8" s="169"/>
      <c r="B8" s="351" t="s">
        <v>101</v>
      </c>
      <c r="C8" s="351"/>
      <c r="D8" s="351"/>
      <c r="E8" s="351"/>
      <c r="F8" s="351"/>
      <c r="G8" s="351"/>
      <c r="H8" s="351"/>
      <c r="I8" s="351"/>
      <c r="J8" s="351"/>
      <c r="K8" s="351"/>
      <c r="L8" s="351"/>
      <c r="M8" s="351"/>
      <c r="N8" s="351"/>
      <c r="O8" s="351"/>
      <c r="P8" s="351"/>
      <c r="Q8" s="351"/>
      <c r="R8" s="351"/>
    </row>
    <row r="9" spans="1:23" ht="19.5" customHeight="1" x14ac:dyDescent="0.3">
      <c r="A9" s="169"/>
      <c r="S9" s="180"/>
      <c r="T9" s="169"/>
    </row>
    <row r="10" spans="1:23" ht="19.5" customHeight="1" x14ac:dyDescent="0.3">
      <c r="A10" s="169"/>
      <c r="B10" s="359" t="s">
        <v>299</v>
      </c>
      <c r="C10" s="359"/>
      <c r="D10" s="359"/>
      <c r="E10" s="359"/>
      <c r="F10" s="359"/>
      <c r="G10" s="359"/>
      <c r="H10" s="359"/>
      <c r="I10" s="359"/>
      <c r="J10" s="359"/>
      <c r="K10" s="359"/>
      <c r="L10" s="359"/>
      <c r="M10" s="359"/>
      <c r="N10" s="359"/>
      <c r="O10" s="359"/>
      <c r="P10" s="359"/>
      <c r="Q10" s="359"/>
      <c r="R10" s="359"/>
      <c r="S10" s="177"/>
      <c r="T10" s="169"/>
    </row>
    <row r="11" spans="1:23" ht="19.5" customHeight="1" x14ac:dyDescent="0.3">
      <c r="A11" s="169"/>
      <c r="B11" s="359"/>
      <c r="C11" s="359"/>
      <c r="D11" s="359"/>
      <c r="E11" s="359"/>
      <c r="F11" s="359"/>
      <c r="G11" s="359"/>
      <c r="H11" s="359"/>
      <c r="I11" s="359"/>
      <c r="J11" s="359"/>
      <c r="K11" s="359"/>
      <c r="L11" s="359"/>
      <c r="M11" s="359"/>
      <c r="N11" s="359"/>
      <c r="O11" s="359"/>
      <c r="P11" s="359"/>
      <c r="Q11" s="359"/>
      <c r="R11" s="359"/>
      <c r="T11" s="169"/>
    </row>
    <row r="12" spans="1:23" ht="19.8" x14ac:dyDescent="0.3">
      <c r="A12" s="169"/>
      <c r="B12" s="359"/>
      <c r="C12" s="359"/>
      <c r="D12" s="359"/>
      <c r="E12" s="359"/>
      <c r="F12" s="359"/>
      <c r="G12" s="359"/>
      <c r="H12" s="359"/>
      <c r="I12" s="359"/>
      <c r="J12" s="359"/>
      <c r="K12" s="359"/>
      <c r="L12" s="359"/>
      <c r="M12" s="359"/>
      <c r="N12" s="359"/>
      <c r="O12" s="359"/>
      <c r="P12" s="359"/>
      <c r="Q12" s="359"/>
      <c r="R12" s="359"/>
      <c r="S12" s="180"/>
      <c r="T12" s="169"/>
    </row>
    <row r="13" spans="1:23" ht="19.8" x14ac:dyDescent="0.3">
      <c r="A13" s="169"/>
      <c r="B13" s="359"/>
      <c r="C13" s="359"/>
      <c r="D13" s="359"/>
      <c r="E13" s="359"/>
      <c r="F13" s="359"/>
      <c r="G13" s="359"/>
      <c r="H13" s="359"/>
      <c r="I13" s="359"/>
      <c r="J13" s="359"/>
      <c r="K13" s="359"/>
      <c r="L13" s="359"/>
      <c r="M13" s="359"/>
      <c r="N13" s="359"/>
      <c r="O13" s="359"/>
      <c r="P13" s="359"/>
      <c r="Q13" s="359"/>
      <c r="R13" s="359"/>
      <c r="S13" s="169"/>
      <c r="T13" s="169"/>
    </row>
    <row r="14" spans="1:23" ht="19.8" x14ac:dyDescent="0.3">
      <c r="A14" s="169"/>
      <c r="B14" s="359"/>
      <c r="C14" s="359"/>
      <c r="D14" s="359"/>
      <c r="E14" s="359"/>
      <c r="F14" s="359"/>
      <c r="G14" s="359"/>
      <c r="H14" s="359"/>
      <c r="I14" s="359"/>
      <c r="J14" s="359"/>
      <c r="K14" s="359"/>
      <c r="L14" s="359"/>
      <c r="M14" s="359"/>
      <c r="N14" s="359"/>
      <c r="O14" s="359"/>
      <c r="P14" s="359"/>
      <c r="Q14" s="359"/>
      <c r="R14" s="359"/>
      <c r="S14" s="181"/>
      <c r="T14" s="169"/>
    </row>
    <row r="15" spans="1:23" ht="19.8" x14ac:dyDescent="0.3">
      <c r="A15" s="169"/>
      <c r="B15" s="182"/>
      <c r="C15" s="182"/>
      <c r="D15" s="182"/>
      <c r="E15" s="182"/>
      <c r="F15" s="182"/>
      <c r="G15" s="182"/>
      <c r="H15" s="182"/>
      <c r="I15" s="182"/>
      <c r="J15" s="182"/>
      <c r="K15" s="182"/>
      <c r="L15" s="182"/>
      <c r="M15" s="182"/>
      <c r="N15" s="182"/>
      <c r="O15" s="182"/>
      <c r="P15" s="182"/>
      <c r="Q15" s="182"/>
      <c r="R15" s="182"/>
      <c r="S15" s="181"/>
      <c r="T15" s="169"/>
    </row>
    <row r="16" spans="1:23" ht="19.8" x14ac:dyDescent="0.3">
      <c r="A16" s="169"/>
      <c r="J16" s="183" t="s">
        <v>102</v>
      </c>
      <c r="S16" s="181"/>
      <c r="T16" s="169"/>
    </row>
    <row r="17" spans="1:21" ht="19.8" x14ac:dyDescent="0.3">
      <c r="A17" s="169"/>
      <c r="B17" s="184" t="s">
        <v>103</v>
      </c>
      <c r="C17" s="185" t="s">
        <v>69</v>
      </c>
      <c r="D17" s="181"/>
      <c r="E17" s="181"/>
      <c r="F17" s="181"/>
      <c r="G17" s="181"/>
      <c r="H17" s="181"/>
      <c r="I17" s="181"/>
      <c r="K17" s="181"/>
      <c r="L17" s="181"/>
      <c r="M17" s="181"/>
      <c r="N17" s="181"/>
      <c r="O17" s="181"/>
      <c r="P17" s="181"/>
      <c r="Q17" s="181"/>
      <c r="R17" s="181"/>
      <c r="S17" s="169"/>
      <c r="T17" s="169"/>
    </row>
    <row r="18" spans="1:21" ht="19.5" customHeight="1" x14ac:dyDescent="0.3">
      <c r="A18" s="169"/>
      <c r="C18" s="360">
        <f>【申請者入力】様式第1.交付申請書!H35</f>
        <v>0</v>
      </c>
      <c r="D18" s="361"/>
      <c r="E18" s="361"/>
      <c r="F18" s="361"/>
      <c r="G18" s="361"/>
      <c r="H18" s="361"/>
      <c r="I18" s="361"/>
      <c r="J18" s="361"/>
      <c r="K18" s="361"/>
      <c r="L18" s="361"/>
      <c r="M18" s="361"/>
      <c r="N18" s="361"/>
      <c r="O18" s="361"/>
      <c r="P18" s="361"/>
      <c r="Q18" s="362"/>
      <c r="R18" s="186"/>
      <c r="S18" s="169"/>
      <c r="T18" s="169"/>
    </row>
    <row r="19" spans="1:21" ht="19.5" customHeight="1" x14ac:dyDescent="0.3">
      <c r="A19" s="169"/>
      <c r="C19" s="363"/>
      <c r="D19" s="364"/>
      <c r="E19" s="364"/>
      <c r="F19" s="364"/>
      <c r="G19" s="364"/>
      <c r="H19" s="364"/>
      <c r="I19" s="364"/>
      <c r="J19" s="364"/>
      <c r="K19" s="364"/>
      <c r="L19" s="364"/>
      <c r="M19" s="364"/>
      <c r="N19" s="364"/>
      <c r="O19" s="364"/>
      <c r="P19" s="364"/>
      <c r="Q19" s="365"/>
      <c r="R19" s="186"/>
      <c r="S19" s="169"/>
      <c r="T19" s="169"/>
    </row>
    <row r="20" spans="1:21" ht="19.8" x14ac:dyDescent="0.3">
      <c r="A20" s="169"/>
      <c r="B20" s="187"/>
      <c r="C20" s="363"/>
      <c r="D20" s="364"/>
      <c r="E20" s="364"/>
      <c r="F20" s="364"/>
      <c r="G20" s="364"/>
      <c r="H20" s="364"/>
      <c r="I20" s="364"/>
      <c r="J20" s="364"/>
      <c r="K20" s="364"/>
      <c r="L20" s="364"/>
      <c r="M20" s="364"/>
      <c r="N20" s="364"/>
      <c r="O20" s="364"/>
      <c r="P20" s="364"/>
      <c r="Q20" s="365"/>
      <c r="R20" s="186"/>
      <c r="S20" s="169"/>
      <c r="T20" s="169"/>
    </row>
    <row r="21" spans="1:21" ht="19.8" x14ac:dyDescent="0.3">
      <c r="A21" s="169"/>
      <c r="B21" s="187"/>
      <c r="C21" s="363"/>
      <c r="D21" s="364"/>
      <c r="E21" s="364"/>
      <c r="F21" s="364"/>
      <c r="G21" s="364"/>
      <c r="H21" s="364"/>
      <c r="I21" s="364"/>
      <c r="J21" s="364"/>
      <c r="K21" s="364"/>
      <c r="L21" s="364"/>
      <c r="M21" s="364"/>
      <c r="N21" s="364"/>
      <c r="O21" s="364"/>
      <c r="P21" s="364"/>
      <c r="Q21" s="365"/>
      <c r="S21" s="169"/>
      <c r="T21" s="169"/>
      <c r="U21" s="188" t="s">
        <v>104</v>
      </c>
    </row>
    <row r="22" spans="1:21" ht="19.8" x14ac:dyDescent="0.3">
      <c r="A22" s="169"/>
      <c r="B22" s="169"/>
      <c r="C22" s="363"/>
      <c r="D22" s="364"/>
      <c r="E22" s="364"/>
      <c r="F22" s="364"/>
      <c r="G22" s="364"/>
      <c r="H22" s="364"/>
      <c r="I22" s="364"/>
      <c r="J22" s="364"/>
      <c r="K22" s="364"/>
      <c r="L22" s="364"/>
      <c r="M22" s="364"/>
      <c r="N22" s="364"/>
      <c r="O22" s="364"/>
      <c r="P22" s="364"/>
      <c r="Q22" s="365"/>
      <c r="S22" s="169"/>
      <c r="T22" s="169"/>
      <c r="U22" s="188" t="s">
        <v>105</v>
      </c>
    </row>
    <row r="23" spans="1:21" ht="19.5" customHeight="1" x14ac:dyDescent="0.3">
      <c r="A23" s="169"/>
      <c r="C23" s="363"/>
      <c r="D23" s="364"/>
      <c r="E23" s="364"/>
      <c r="F23" s="364"/>
      <c r="G23" s="364"/>
      <c r="H23" s="364"/>
      <c r="I23" s="364"/>
      <c r="J23" s="364"/>
      <c r="K23" s="364"/>
      <c r="L23" s="364"/>
      <c r="M23" s="364"/>
      <c r="N23" s="364"/>
      <c r="O23" s="364"/>
      <c r="P23" s="364"/>
      <c r="Q23" s="365"/>
      <c r="S23" s="169"/>
      <c r="T23" s="169"/>
      <c r="U23" s="188" t="s">
        <v>106</v>
      </c>
    </row>
    <row r="24" spans="1:21" ht="19.5" customHeight="1" x14ac:dyDescent="0.3">
      <c r="A24" s="169"/>
      <c r="C24" s="366"/>
      <c r="D24" s="367"/>
      <c r="E24" s="367"/>
      <c r="F24" s="367"/>
      <c r="G24" s="367"/>
      <c r="H24" s="367"/>
      <c r="I24" s="367"/>
      <c r="J24" s="367"/>
      <c r="K24" s="367"/>
      <c r="L24" s="367"/>
      <c r="M24" s="367"/>
      <c r="N24" s="367"/>
      <c r="O24" s="367"/>
      <c r="P24" s="367"/>
      <c r="Q24" s="368"/>
      <c r="S24" s="169"/>
      <c r="T24" s="169"/>
    </row>
    <row r="25" spans="1:21" ht="19.5" customHeight="1" x14ac:dyDescent="0.3">
      <c r="A25" s="169"/>
      <c r="S25" s="169"/>
      <c r="T25" s="169"/>
    </row>
    <row r="26" spans="1:21" ht="19.5" customHeight="1" x14ac:dyDescent="0.3">
      <c r="A26" s="169"/>
      <c r="B26" s="184" t="s">
        <v>108</v>
      </c>
      <c r="C26" s="185" t="s">
        <v>109</v>
      </c>
      <c r="S26" s="186"/>
      <c r="T26" s="169"/>
    </row>
    <row r="27" spans="1:21" ht="19.5" customHeight="1" x14ac:dyDescent="0.3">
      <c r="A27" s="169"/>
      <c r="C27" s="188" t="s">
        <v>112</v>
      </c>
      <c r="K27" s="188" t="s">
        <v>113</v>
      </c>
      <c r="S27" s="169"/>
      <c r="T27" s="169"/>
      <c r="U27" s="188" t="s">
        <v>107</v>
      </c>
    </row>
    <row r="28" spans="1:21" ht="19.5" customHeight="1" x14ac:dyDescent="0.3">
      <c r="A28" s="169"/>
      <c r="C28" s="352">
        <f>【申請者入力】様式第1.交付申請書!H36</f>
        <v>0</v>
      </c>
      <c r="D28" s="353"/>
      <c r="E28" s="173" t="s">
        <v>93</v>
      </c>
      <c r="F28" s="189">
        <f>【申請者入力】様式第1.交付申請書!H37</f>
        <v>0</v>
      </c>
      <c r="G28" s="173" t="s">
        <v>115</v>
      </c>
      <c r="H28" s="190">
        <f>【申請者入力】様式第1.交付申請書!H38</f>
        <v>0</v>
      </c>
      <c r="I28" s="173" t="s">
        <v>95</v>
      </c>
      <c r="J28" s="173" t="s">
        <v>116</v>
      </c>
      <c r="K28" s="354">
        <f>【申請者入力】様式第1.交付申請書!H39</f>
        <v>0</v>
      </c>
      <c r="L28" s="355"/>
      <c r="M28" s="173" t="s">
        <v>93</v>
      </c>
      <c r="N28" s="191">
        <f>【申請者入力】様式第1.交付申請書!H40</f>
        <v>0</v>
      </c>
      <c r="O28" s="173" t="s">
        <v>115</v>
      </c>
      <c r="P28" s="191">
        <f>【申請者入力】様式第1.交付申請書!H41</f>
        <v>0</v>
      </c>
      <c r="Q28" s="173" t="s">
        <v>95</v>
      </c>
      <c r="S28" s="169"/>
      <c r="T28" s="169"/>
      <c r="U28" s="188" t="s">
        <v>110</v>
      </c>
    </row>
    <row r="29" spans="1:21" ht="19.5" customHeight="1" x14ac:dyDescent="0.3">
      <c r="A29" s="169"/>
      <c r="S29" s="169"/>
      <c r="T29" s="169"/>
      <c r="U29" s="188" t="s">
        <v>111</v>
      </c>
    </row>
    <row r="30" spans="1:21" ht="19.5" customHeight="1" x14ac:dyDescent="0.3">
      <c r="A30" s="169"/>
      <c r="B30" s="184" t="s">
        <v>119</v>
      </c>
      <c r="C30" s="185" t="s">
        <v>120</v>
      </c>
      <c r="S30" s="169"/>
      <c r="T30" s="169"/>
      <c r="U30" s="188" t="s">
        <v>114</v>
      </c>
    </row>
    <row r="31" spans="1:21" ht="19.5" customHeight="1" x14ac:dyDescent="0.3">
      <c r="A31" s="169"/>
      <c r="C31" s="185" t="s">
        <v>121</v>
      </c>
      <c r="D31" s="185"/>
      <c r="E31" s="356">
        <f>【申請者入力】様式第1.交付申請書!H42</f>
        <v>0</v>
      </c>
      <c r="F31" s="357"/>
      <c r="G31" s="357"/>
      <c r="H31" s="357"/>
      <c r="I31" s="357"/>
      <c r="J31" s="357"/>
      <c r="K31" s="357"/>
      <c r="L31" s="357"/>
      <c r="M31" s="357"/>
      <c r="N31" s="357"/>
      <c r="O31" s="357"/>
      <c r="P31" s="357"/>
      <c r="Q31" s="358"/>
      <c r="S31" s="192"/>
      <c r="T31" s="169"/>
      <c r="U31" s="188" t="s">
        <v>117</v>
      </c>
    </row>
    <row r="32" spans="1:21" ht="19.5" customHeight="1" x14ac:dyDescent="0.3">
      <c r="A32" s="169"/>
      <c r="C32" s="185" t="s">
        <v>122</v>
      </c>
      <c r="D32" s="185"/>
      <c r="E32" s="356">
        <f>IFERROR(【申請者入力】様式第1.交付申請書!H43,"")</f>
        <v>0</v>
      </c>
      <c r="F32" s="357"/>
      <c r="G32" s="357"/>
      <c r="H32" s="357"/>
      <c r="I32" s="357"/>
      <c r="J32" s="357"/>
      <c r="K32" s="357"/>
      <c r="L32" s="357"/>
      <c r="M32" s="357"/>
      <c r="N32" s="357"/>
      <c r="O32" s="357"/>
      <c r="P32" s="357"/>
      <c r="Q32" s="358"/>
      <c r="S32" s="192"/>
      <c r="T32" s="169"/>
      <c r="U32" s="188" t="s">
        <v>118</v>
      </c>
    </row>
    <row r="33" spans="1:21" ht="19.5" customHeight="1" x14ac:dyDescent="0.3">
      <c r="A33" s="169"/>
      <c r="C33" s="185" t="s">
        <v>123</v>
      </c>
      <c r="D33" s="185"/>
      <c r="E33" s="356">
        <f>【申請者入力】様式第1.交付申請書!H44</f>
        <v>0</v>
      </c>
      <c r="F33" s="357"/>
      <c r="G33" s="357"/>
      <c r="H33" s="357"/>
      <c r="I33" s="357"/>
      <c r="J33" s="357"/>
      <c r="K33" s="357"/>
      <c r="L33" s="357"/>
      <c r="M33" s="357"/>
      <c r="N33" s="357"/>
      <c r="O33" s="357"/>
      <c r="P33" s="357"/>
      <c r="Q33" s="358"/>
      <c r="S33" s="192"/>
      <c r="T33" s="169"/>
      <c r="U33" s="188"/>
    </row>
    <row r="34" spans="1:21" ht="19.5" customHeight="1" x14ac:dyDescent="0.3">
      <c r="A34" s="169"/>
      <c r="C34" s="185" t="s">
        <v>124</v>
      </c>
      <c r="D34" s="185"/>
      <c r="E34" s="356">
        <f>【申請者入力】様式第1.交付申請書!H45</f>
        <v>0</v>
      </c>
      <c r="F34" s="357"/>
      <c r="G34" s="357"/>
      <c r="H34" s="357"/>
      <c r="I34" s="357"/>
      <c r="J34" s="357"/>
      <c r="K34" s="357"/>
      <c r="L34" s="357"/>
      <c r="M34" s="357"/>
      <c r="N34" s="357"/>
      <c r="O34" s="357"/>
      <c r="P34" s="357"/>
      <c r="Q34" s="358"/>
      <c r="S34" s="192"/>
      <c r="T34" s="169"/>
    </row>
    <row r="35" spans="1:21" ht="19.5" customHeight="1" x14ac:dyDescent="0.3">
      <c r="A35" s="169"/>
      <c r="B35" s="184"/>
      <c r="S35" s="192"/>
      <c r="T35" s="169"/>
    </row>
    <row r="36" spans="1:21" ht="19.5" customHeight="1" x14ac:dyDescent="0.3">
      <c r="A36" s="169"/>
      <c r="B36" s="184" t="s">
        <v>125</v>
      </c>
      <c r="C36" s="185" t="s">
        <v>300</v>
      </c>
      <c r="R36" s="193"/>
      <c r="S36" s="192"/>
      <c r="T36" s="169"/>
    </row>
    <row r="37" spans="1:21" ht="19.5" customHeight="1" x14ac:dyDescent="0.3">
      <c r="A37" s="169"/>
      <c r="B37" s="187"/>
      <c r="C37" s="348">
        <f>【申請者入力】様式第1.交付申請書!H52</f>
        <v>0</v>
      </c>
      <c r="D37" s="349"/>
      <c r="E37" s="349"/>
      <c r="F37" s="349"/>
      <c r="G37" s="349"/>
      <c r="H37" s="349"/>
      <c r="I37" s="349"/>
      <c r="J37" s="349"/>
      <c r="K37" s="349"/>
      <c r="L37" s="349"/>
      <c r="M37" s="349"/>
      <c r="N37" s="349"/>
      <c r="O37" s="349"/>
      <c r="P37" s="349"/>
      <c r="Q37" s="350"/>
      <c r="S37" s="192"/>
      <c r="T37" s="169"/>
    </row>
    <row r="38" spans="1:21" ht="19.5" customHeight="1" x14ac:dyDescent="0.3">
      <c r="A38" s="169"/>
      <c r="B38" s="187"/>
      <c r="S38" s="194"/>
      <c r="T38" s="169"/>
    </row>
    <row r="39" spans="1:21" ht="19.5" customHeight="1" x14ac:dyDescent="0.3">
      <c r="A39" s="169"/>
      <c r="B39" s="184" t="s">
        <v>126</v>
      </c>
      <c r="C39" s="185" t="s">
        <v>127</v>
      </c>
      <c r="D39" s="169"/>
      <c r="E39" s="169"/>
      <c r="F39" s="169"/>
      <c r="G39" s="169"/>
      <c r="H39" s="169"/>
      <c r="I39" s="195"/>
      <c r="J39" s="195"/>
      <c r="K39" s="195"/>
      <c r="S39" s="194"/>
      <c r="T39" s="169"/>
    </row>
    <row r="40" spans="1:21" ht="19.8" x14ac:dyDescent="0.3">
      <c r="A40" s="169"/>
      <c r="C40" s="348">
        <f>【申請者入力】様式第1.交付申請書!H53</f>
        <v>0</v>
      </c>
      <c r="D40" s="349"/>
      <c r="E40" s="349"/>
      <c r="F40" s="349"/>
      <c r="G40" s="349"/>
      <c r="H40" s="349"/>
      <c r="I40" s="349"/>
      <c r="J40" s="349"/>
      <c r="K40" s="349"/>
      <c r="L40" s="349"/>
      <c r="M40" s="349"/>
      <c r="N40" s="349"/>
      <c r="O40" s="349"/>
      <c r="P40" s="349"/>
      <c r="Q40" s="350"/>
      <c r="S40" s="196"/>
      <c r="T40" s="169"/>
    </row>
    <row r="42" spans="1:21" ht="18.75" customHeight="1" x14ac:dyDescent="0.3">
      <c r="B42" s="184" t="s">
        <v>128</v>
      </c>
      <c r="C42" s="185" t="s">
        <v>129</v>
      </c>
    </row>
    <row r="43" spans="1:21" ht="18.75" customHeight="1" x14ac:dyDescent="0.3">
      <c r="B43" s="169"/>
      <c r="C43" s="348">
        <f>【申請者入力】様式第1.交付申請書!H54</f>
        <v>0</v>
      </c>
      <c r="D43" s="349"/>
      <c r="E43" s="349"/>
      <c r="F43" s="349"/>
      <c r="G43" s="349"/>
      <c r="H43" s="349"/>
      <c r="I43" s="349"/>
      <c r="J43" s="349"/>
      <c r="K43" s="349"/>
      <c r="L43" s="349"/>
      <c r="M43" s="349"/>
      <c r="N43" s="349"/>
      <c r="O43" s="349"/>
      <c r="P43" s="349"/>
      <c r="Q43" s="350"/>
    </row>
    <row r="44" spans="1:21" ht="18.75" customHeight="1" x14ac:dyDescent="0.3">
      <c r="D44" s="169"/>
      <c r="E44" s="195"/>
      <c r="F44" s="195"/>
      <c r="G44" s="195"/>
      <c r="H44" s="195"/>
      <c r="I44" s="195"/>
      <c r="J44" s="195"/>
      <c r="K44" s="195"/>
    </row>
    <row r="45" spans="1:21" ht="19.8" x14ac:dyDescent="0.3">
      <c r="B45" s="184" t="s">
        <v>142</v>
      </c>
      <c r="C45" s="185" t="s">
        <v>143</v>
      </c>
    </row>
    <row r="46" spans="1:21" ht="19.5" customHeight="1" x14ac:dyDescent="0.3">
      <c r="B46" s="187"/>
      <c r="C46" s="345" t="s">
        <v>184</v>
      </c>
      <c r="D46" s="346"/>
      <c r="E46" s="346"/>
      <c r="F46" s="346"/>
      <c r="G46" s="346"/>
      <c r="H46" s="346"/>
      <c r="I46" s="346"/>
      <c r="J46" s="346"/>
      <c r="K46" s="346"/>
      <c r="L46" s="346"/>
      <c r="M46" s="346"/>
      <c r="N46" s="346"/>
      <c r="O46" s="346"/>
      <c r="P46" s="346"/>
      <c r="Q46" s="347"/>
    </row>
    <row r="47" spans="1:21" ht="19.5" customHeight="1" x14ac:dyDescent="0.3">
      <c r="B47" s="169"/>
      <c r="C47" s="185"/>
      <c r="D47" s="169"/>
      <c r="E47" s="195"/>
      <c r="F47" s="195"/>
      <c r="G47" s="195"/>
      <c r="H47" s="195"/>
      <c r="I47" s="195"/>
      <c r="J47" s="195"/>
      <c r="K47" s="195"/>
    </row>
    <row r="48" spans="1:21" ht="19.5" customHeight="1" x14ac:dyDescent="0.3">
      <c r="B48" s="184" t="s">
        <v>144</v>
      </c>
      <c r="C48" s="185" t="s">
        <v>145</v>
      </c>
    </row>
    <row r="49" spans="2:17" ht="19.5" customHeight="1" x14ac:dyDescent="0.3">
      <c r="B49" s="187"/>
      <c r="C49" s="345" t="s">
        <v>184</v>
      </c>
      <c r="D49" s="346"/>
      <c r="E49" s="346"/>
      <c r="F49" s="346"/>
      <c r="G49" s="346"/>
      <c r="H49" s="346"/>
      <c r="I49" s="346"/>
      <c r="J49" s="346"/>
      <c r="K49" s="346"/>
      <c r="L49" s="346"/>
      <c r="M49" s="346"/>
      <c r="N49" s="346"/>
      <c r="O49" s="346"/>
      <c r="P49" s="346"/>
      <c r="Q49" s="347"/>
    </row>
    <row r="50" spans="2:17" ht="19.8" x14ac:dyDescent="0.3">
      <c r="B50" s="187"/>
    </row>
  </sheetData>
  <sheetProtection algorithmName="SHA-512" hashValue="J59g8q6EBB44J8GlScdJ8443al7cD+oiMeP3lvGvfcsR6QoGlqPfNrW3y2+mHyrqTc4KNpHwliYKwrz/NzBB1Q==" saltValue="XGJSitROto1T4NkdgoMKhw==" spinCount="100000" sheet="1" objects="1" selectLockedCells="1"/>
  <protectedRanges>
    <protectedRange sqref="L2:M2 O2 Q2 N4 E20:Q20 I37:Q37 S26 R33 R35 P4:R6 N5:O6 I31:Q34 I39:Q40 R37:R44 I43:Q43 E47:Q47 R21 R46:R48 E44:Q44 I46:Q46 I49:Q49" name="範囲1"/>
  </protectedRanges>
  <mergeCells count="21">
    <mergeCell ref="C46:Q46"/>
    <mergeCell ref="C49:Q49"/>
    <mergeCell ref="C43:Q43"/>
    <mergeCell ref="B8:R8"/>
    <mergeCell ref="C28:D28"/>
    <mergeCell ref="K28:L28"/>
    <mergeCell ref="E31:Q31"/>
    <mergeCell ref="E32:Q32"/>
    <mergeCell ref="E33:Q33"/>
    <mergeCell ref="E34:Q34"/>
    <mergeCell ref="C37:Q37"/>
    <mergeCell ref="C40:Q40"/>
    <mergeCell ref="B10:R14"/>
    <mergeCell ref="C18:Q24"/>
    <mergeCell ref="A1:C1"/>
    <mergeCell ref="L2:M2"/>
    <mergeCell ref="N5:R5"/>
    <mergeCell ref="N6:R6"/>
    <mergeCell ref="B5:B6"/>
    <mergeCell ref="C5:C6"/>
    <mergeCell ref="N4:R4"/>
  </mergeCells>
  <phoneticPr fontId="5"/>
  <dataValidations count="1">
    <dataValidation type="textLength" allowBlank="1" showInputMessage="1" showErrorMessage="1" sqref="O2 Q2" xr:uid="{98FA1406-8147-4669-B6C7-F883C2F9077F}">
      <formula1>1</formula1>
      <formula2>2</formula2>
    </dataValidation>
  </dataValidations>
  <pageMargins left="0.77" right="0.70866141732283472" top="0.39370078740157483" bottom="0" header="0.31496062992125984" footer="0.18"/>
  <pageSetup paperSize="9" scale="83" fitToHeight="0" orientation="portrait" r:id="rId1"/>
  <colBreaks count="1" manualBreakCount="1">
    <brk id="20" max="35" man="1"/>
  </colBreaks>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【申請者入力】様式第1.交付申請書</vt:lpstr>
      <vt:lpstr>【申請者入力】費目別明細書（委託費）</vt:lpstr>
      <vt:lpstr>【申請者入力】費目別明細書（謝金）</vt:lpstr>
      <vt:lpstr>【申請者入力】費目別明細書（旅費）</vt:lpstr>
      <vt:lpstr>【申請者入力】費目別明細書（外注費）</vt:lpstr>
      <vt:lpstr>【申請者入力】費目別明細書（システム利用料）</vt:lpstr>
      <vt:lpstr>【申請者入力】費目別明細書（保険料）</vt:lpstr>
      <vt:lpstr>【申請者入力】費目別明細書（廃業費）</vt:lpstr>
      <vt:lpstr>【自動反映】様式第1.交付申請書</vt:lpstr>
      <vt:lpstr>【自動反映】経費明細表</vt:lpstr>
      <vt:lpstr>経費NO.</vt:lpstr>
      <vt:lpstr>【自動反映】経費明細表!Print_Area</vt:lpstr>
      <vt:lpstr>【自動反映】様式第1.交付申請書!Print_Area</vt:lpstr>
      <vt:lpstr>'【申請者入力】費目別明細書（システム利用料）'!Print_Area</vt:lpstr>
      <vt:lpstr>'【申請者入力】費目別明細書（委託費）'!Print_Area</vt:lpstr>
      <vt:lpstr>'【申請者入力】費目別明細書（外注費）'!Print_Area</vt:lpstr>
      <vt:lpstr>'【申請者入力】費目別明細書（謝金）'!Print_Area</vt:lpstr>
      <vt:lpstr>'【申請者入力】費目別明細書（廃業費）'!Print_Area</vt:lpstr>
      <vt:lpstr>'【申請者入力】費目別明細書（保険料）'!Print_Area</vt:lpstr>
      <vt:lpstr>'【申請者入力】費目別明細書（旅費）'!Print_Area</vt:lpstr>
      <vt:lpstr>【申請者入力】様式第1.交付申請書!Print_Area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2025-10-31T01:49:40Z</dcterms:created>
  <dcterms:modified xsi:type="dcterms:W3CDTF">2025-11-06T05:47:35Z</dcterms:modified>
  <cp:category/>
  <cp:contentStatus/>
</cp:coreProperties>
</file>