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27"/>
  <workbookPr defaultThemeVersion="166925"/>
  <mc:AlternateContent xmlns:mc="http://schemas.openxmlformats.org/markup-compatibility/2006">
    <mc:Choice Requires="x15">
      <x15ac:absPath xmlns:x15ac="http://schemas.microsoft.com/office/spreadsheetml/2010/11/ac" url="https://vividsoul-my.sharepoint.com/personal/s_kainuma_vividsoul_onmicrosoft_com/Documents/06.案件管理（新）/c_クリーク・アンド・リバー社/3027_事業承継サイトRN&amp;運用/06_CL提供資料・素材/0822公開指示書/FIX File/20250821_凸版ミス後差し替え/"/>
    </mc:Choice>
  </mc:AlternateContent>
  <xr:revisionPtr revIDLastSave="0" documentId="8_{A8323CE4-DF72-4047-948A-DD8C315D4E33}" xr6:coauthVersionLast="47" xr6:coauthVersionMax="47" xr10:uidLastSave="{00000000-0000-0000-0000-000000000000}"/>
  <bookViews>
    <workbookView xWindow="0" yWindow="740" windowWidth="29400" windowHeight="17340" tabRatio="725" firstSheet="1" activeTab="1" xr2:uid="{A082A374-61AC-48E4-94DA-25ECD65F4B0F}"/>
  </bookViews>
  <sheets>
    <sheet name="公募申請（別紙）1" sheetId="13" r:id="rId1"/>
    <sheet name="公募申請（別紙）2" sheetId="12" r:id="rId2"/>
    <sheet name="メンテ用" sheetId="18" state="hidden" r:id="rId3"/>
  </sheets>
  <externalReferences>
    <externalReference r:id="rId4"/>
    <externalReference r:id="rId5"/>
    <externalReference r:id="rId6"/>
    <externalReference r:id="rId7"/>
  </externalReferences>
  <definedNames>
    <definedName name="_Order1" hidden="1">255</definedName>
    <definedName name="_Order2" hidden="1">0</definedName>
    <definedName name="_Regression_X" hidden="1">#REF!</definedName>
    <definedName name="_regression_xx" hidden="1">#REF!</definedName>
    <definedName name="ＡＡ" hidden="1">#REF!</definedName>
    <definedName name="aaaaaa" hidden="1">#REF!</definedName>
    <definedName name="ab" hidden="1">#REF!</definedName>
    <definedName name="AS2DocOpenMode" hidden="1">"AS2DocumentEdit"</definedName>
    <definedName name="AS2HasNoAutoHeaderFooter" hidden="1">" "</definedName>
    <definedName name="BBBB" hidden="1">#REF!</definedName>
    <definedName name="CIQWBGuid" hidden="1">"全体図_公募要領_公募要領別紙_交付規程_v01.xlsx"</definedName>
    <definedName name="DA_1484785852300000076" hidden="1" xml:space="preserve">     '[1]1'!$H$12</definedName>
    <definedName name="DA_1484785852300000082" hidden="1" xml:space="preserve">     '[1]1'!$H$21</definedName>
    <definedName name="DA_1484785852300000087" hidden="1" xml:space="preserve">     '[1]1'!$H$23</definedName>
    <definedName name="DA_1484785852300000092" hidden="1" xml:space="preserve">     '[1]1'!$H$25</definedName>
    <definedName name="DA_1484785852300000096" hidden="1" xml:space="preserve">     '[1]1'!$H$27</definedName>
    <definedName name="DA_1484785852300000102" hidden="1" xml:space="preserve">     '[1]8'!$H$189</definedName>
    <definedName name="DA_1484785852300000110" hidden="1" xml:space="preserve">     '[1]2'!$C$30</definedName>
    <definedName name="DA_1484785852300000115" hidden="1" xml:space="preserve">     '[1]2'!$C$31</definedName>
    <definedName name="DA_1484785852300000120" hidden="1" xml:space="preserve">     '[1]20'!$I$82</definedName>
    <definedName name="DA_1484785852300000147" hidden="1" xml:space="preserve">     '[1]20'!$I$88</definedName>
    <definedName name="DA_1614437446400000076" hidden="1" xml:space="preserve">     [1]INDEX!$J$11</definedName>
    <definedName name="DA_1614437446400000078" hidden="1" xml:space="preserve">     '[1]5'!$E$7</definedName>
    <definedName name="DA_1614437446400000084" hidden="1" xml:space="preserve">     [1]INDEX!$J$15</definedName>
    <definedName name="DA_1614437446400000088" hidden="1" xml:space="preserve">     [1]INDEX!$J$17</definedName>
    <definedName name="DA_1614437446400000092" hidden="1" xml:space="preserve">     [1]INDEX!$J$19</definedName>
    <definedName name="DA_1614437446400000102" hidden="1" xml:space="preserve">     [1]INDEX!$J$18</definedName>
    <definedName name="DA_1614437446400000106" hidden="1" xml:space="preserve">     [1]INDEX!$J$16</definedName>
    <definedName name="DA_1614437446400000110" hidden="1" xml:space="preserve">     [1]INDEX!$J$31</definedName>
    <definedName name="DA_1614437446400000114" hidden="1" xml:space="preserve">     [1]INDEX!$J$21</definedName>
    <definedName name="DA_1614437446400000118" hidden="1" xml:space="preserve">     [1]INDEX!$J$20</definedName>
    <definedName name="DA_1614437446400000135" hidden="1" xml:space="preserve">     [1]INDEX!$J$13</definedName>
    <definedName name="DA_1614437446400000139" hidden="1" xml:space="preserve">     [1]INDEX!$J$33</definedName>
    <definedName name="DD" hidden="1">#REF!</definedName>
    <definedName name="DUMMY" hidden="1">#REF!</definedName>
    <definedName name="EE" hidden="1">#REF!</definedName>
    <definedName name="erer" hidden="1">'[2]2'!#REF!</definedName>
    <definedName name="erre" hidden="1">'[2]1'!#REF!</definedName>
    <definedName name="ffere" hidden="1">'[2]8'!#REF!</definedName>
    <definedName name="ｆｆｆ" hidden="1">#REF!</definedName>
    <definedName name="fgfg" hidden="1">'[3]1'!#REF!</definedName>
    <definedName name="ｇ" hidden="1">#REF!</definedName>
    <definedName name="ＧＷメッセージ一覧" hidden="1">#REF!</definedName>
    <definedName name="henkou" hidden="1">#REF!</definedName>
    <definedName name="henkou2" hidden="1">#REF!</definedName>
    <definedName name="henkou3" hidden="1">#REF!</definedName>
    <definedName name="henkou4" hidden="1">#REF!</definedName>
    <definedName name="Ｉ" hidden="1">#REF!</definedName>
    <definedName name="ｊ" hidden="1">#REF!</definedName>
    <definedName name="ｋ" hidden="1">#REF!</definedName>
    <definedName name="ｋｋ" hidden="1">#REF!</definedName>
    <definedName name="ｌ" hidden="1">#REF!</definedName>
    <definedName name="ｍ" hidden="1">#REF!</definedName>
    <definedName name="ＭＭＭＭ" hidden="1">#REF!</definedName>
    <definedName name="ｎ" hidden="1">#REF!</definedName>
    <definedName name="ｐ" hidden="1">#REF!</definedName>
    <definedName name="ＰＰ" hidden="1">#REF!</definedName>
    <definedName name="_xlnm.Print_Area" localSheetId="0">'公募申請（別紙）1'!$A$1:$H$73</definedName>
    <definedName name="_xlnm.Print_Area" localSheetId="1">'公募申請（別紙）2'!$A$1:$N$111</definedName>
    <definedName name="ｑ" hidden="1">#REF!</definedName>
    <definedName name="RD検証" hidden="1">#REF!</definedName>
    <definedName name="rerere" hidden="1">#REF!</definedName>
    <definedName name="s" hidden="1">#REF!</definedName>
    <definedName name="SD" hidden="1">#REF!</definedName>
    <definedName name="ＳＳＳ" hidden="1">#REF!</definedName>
    <definedName name="test" hidden="1">#REF!</definedName>
    <definedName name="TextRefCopyRangeCount" hidden="1">13</definedName>
    <definedName name="u" hidden="1">#REF!</definedName>
    <definedName name="ｖ" hidden="1">#REF!</definedName>
    <definedName name="wrn.Aging._.and._.Trend._.Analysis." hidden="1">{#N/A,#N/A,FALSE,"Aging Summary";#N/A,#N/A,FALSE,"Ratio Analysis";#N/A,#N/A,FALSE,"Test 120 Day Accts";#N/A,#N/A,FALSE,"Tickmarks"}</definedName>
    <definedName name="WW" hidden="1">#REF!</definedName>
    <definedName name="x" hidden="1">#REF!</definedName>
    <definedName name="XREF_COLUMN_1" hidden="1">#REF!</definedName>
    <definedName name="XREF_COLUMN_11" hidden="1">#REF!</definedName>
    <definedName name="XREF_COLUMN_13" hidden="1">'[1]20'!#REF!</definedName>
    <definedName name="XREF_COLUMN_14" hidden="1">'[1]2'!#REF!</definedName>
    <definedName name="XREF_COLUMN_15" hidden="1">#REF!</definedName>
    <definedName name="XREF_COLUMN_16" hidden="1">#REF!</definedName>
    <definedName name="XREF_COLUMN_17" hidden="1">'[2]1'!#REF!</definedName>
    <definedName name="XREF_COLUMN_18" hidden="1">'[2]8'!#REF!</definedName>
    <definedName name="XREF_COLUMN_2" hidden="1">#REF!</definedName>
    <definedName name="XREF_COLUMN_3" hidden="1">'[3]1'!#REF!</definedName>
    <definedName name="XREF_COLUMN_4" hidden="1">'[2]1'!#REF!</definedName>
    <definedName name="XREF_COLUMN_5" hidden="1">'[2]2'!#REF!</definedName>
    <definedName name="XREF_COLUMN_7" hidden="1">'[3]1'!#REF!</definedName>
    <definedName name="XREF_COLUMN_8" hidden="1">#REF!</definedName>
    <definedName name="XREF_COLUMN_9" hidden="1">#REF!</definedName>
    <definedName name="XRefActiveRow" hidden="1">#REF!</definedName>
    <definedName name="XRefColumnsCount" hidden="1">12</definedName>
    <definedName name="XRefCopy10Row" hidden="1">#REF!</definedName>
    <definedName name="XRefCopy11Row" hidden="1">#REF!</definedName>
    <definedName name="XRefCopy12" hidden="1">'[1]2'!#REF!</definedName>
    <definedName name="XRefCopy12Row" hidden="1">#REF!</definedName>
    <definedName name="XRefCopy13" hidden="1">#REF!</definedName>
    <definedName name="XRefCopy13Row" hidden="1">#REF!</definedName>
    <definedName name="XRefCopy14Row" hidden="1">#REF!</definedName>
    <definedName name="XRefCopy15Row" hidden="1">#REF!</definedName>
    <definedName name="XRefCopy16Row" hidden="1">#REF!</definedName>
    <definedName name="XRefCopy17Row" hidden="1">#REF!</definedName>
    <definedName name="XRefCopy18Row" hidden="1">#REF!</definedName>
    <definedName name="XRefCopy19Row" hidden="1">#REF!</definedName>
    <definedName name="XRefCopy1Row" hidden="1">#REF!</definedName>
    <definedName name="XRefCopy20Row" hidden="1">#REF!</definedName>
    <definedName name="XRefCopy21Row" hidden="1">#REF!</definedName>
    <definedName name="XRefCopy22Row" hidden="1">#REF!</definedName>
    <definedName name="XRefCopy23Row" hidden="1">#REF!</definedName>
    <definedName name="XRefCopy24Row" hidden="1">#REF!</definedName>
    <definedName name="XRefCopy25Row" hidden="1">#REF!</definedName>
    <definedName name="XRefCopy26Row" hidden="1">#REF!</definedName>
    <definedName name="XRefCopy27Row" hidden="1">#REF!</definedName>
    <definedName name="XRefCopy28Row" hidden="1">#REF!</definedName>
    <definedName name="XRefCopy29Row" hidden="1">#REF!</definedName>
    <definedName name="XRefCopy2Row" hidden="1">#REF!</definedName>
    <definedName name="XRefCopy30Row" hidden="1">#REF!</definedName>
    <definedName name="XRefCopy31" hidden="1">'[1]5'!#REF!</definedName>
    <definedName name="XRefCopy31Row" hidden="1">#REF!</definedName>
    <definedName name="XRefCopy32" hidden="1">'[1]5'!#REF!</definedName>
    <definedName name="XRefCopy32Row" hidden="1">#REF!</definedName>
    <definedName name="XRefCopy33Row" hidden="1">#REF!</definedName>
    <definedName name="XRefCopy34Row" hidden="1">#REF!</definedName>
    <definedName name="XRefCopy35Row" hidden="1">#REF!</definedName>
    <definedName name="XRefCopy36Row" hidden="1">#REF!</definedName>
    <definedName name="XRefCopy37Row" hidden="1">#REF!</definedName>
    <definedName name="XRefCopy38Row" hidden="1">#REF!</definedName>
    <definedName name="XRefCopy39Row" hidden="1">#REF!</definedName>
    <definedName name="XRefCopy3Row" hidden="1">#REF!</definedName>
    <definedName name="XRefCopy40Row" hidden="1">#REF!</definedName>
    <definedName name="XRefCopy41Row" hidden="1">#REF!</definedName>
    <definedName name="XRefCopy42Row" hidden="1">#REF!</definedName>
    <definedName name="XRefCopy43Row" hidden="1">#REF!</definedName>
    <definedName name="XRefCopy44Row" hidden="1">#REF!</definedName>
    <definedName name="XRefCopy45Row" hidden="1">#REF!</definedName>
    <definedName name="XRefCopy46Row" hidden="1">#REF!</definedName>
    <definedName name="XRefCopy47Row" hidden="1">#REF!</definedName>
    <definedName name="XRefCopy48Row" hidden="1">#REF!</definedName>
    <definedName name="XRefCopy49Row" hidden="1">#REF!</definedName>
    <definedName name="XRefCopy4Row" hidden="1">#REF!</definedName>
    <definedName name="XRefCopy5" hidden="1">#REF!</definedName>
    <definedName name="XRefCopy50Row" hidden="1">#REF!</definedName>
    <definedName name="XRefCopy51Row" hidden="1">#REF!</definedName>
    <definedName name="XRefCopy52Row" hidden="1">#REF!</definedName>
    <definedName name="XRefCopy53Row" hidden="1">#REF!</definedName>
    <definedName name="XRefCopy54Row" hidden="1">#REF!</definedName>
    <definedName name="XRefCopy5Row" hidden="1">#REF!</definedName>
    <definedName name="XRefCopy6" hidden="1">#REF!</definedName>
    <definedName name="XRefCopy6Row" hidden="1">#REF!</definedName>
    <definedName name="XRefCopy7Row" hidden="1">#REF!</definedName>
    <definedName name="XRefCopy8Row" hidden="1">#REF!</definedName>
    <definedName name="XRefCopy9Row" hidden="1">#REF!</definedName>
    <definedName name="XRefCopyRangeCount" hidden="1">18</definedName>
    <definedName name="XRefPaste1" hidden="1">#REF!</definedName>
    <definedName name="XRefPaste10Row" hidden="1">#REF!</definedName>
    <definedName name="XRefPaste11Row" hidden="1">#REF!</definedName>
    <definedName name="XRefPaste12" hidden="1">'[2]2'!#REF!</definedName>
    <definedName name="XRefPaste12Row" hidden="1">#REF!</definedName>
    <definedName name="XRefPaste13" hidden="1">#REF!</definedName>
    <definedName name="XRefPaste13Row" hidden="1">#REF!</definedName>
    <definedName name="XRefPaste14" hidden="1">#REF!</definedName>
    <definedName name="XRefPaste14Row" hidden="1">#REF!</definedName>
    <definedName name="XRefPaste15Row" hidden="1">#REF!</definedName>
    <definedName name="XRefPaste16" hidden="1">'[1]20'!#REF!</definedName>
    <definedName name="XRefPaste16Row" hidden="1">#REF!</definedName>
    <definedName name="XRefPaste17Row" hidden="1">#REF!</definedName>
    <definedName name="XRefPaste18Row" hidden="1">#REF!</definedName>
    <definedName name="XRefPaste19" hidden="1">#REF!</definedName>
    <definedName name="XRefPaste19Row" hidden="1">#REF!</definedName>
    <definedName name="XRefPaste1Row" hidden="1">#REF!</definedName>
    <definedName name="XRefPaste2" hidden="1">#REF!</definedName>
    <definedName name="XRefPaste20Row" hidden="1">#REF!</definedName>
    <definedName name="XRefPaste21" hidden="1">#REF!</definedName>
    <definedName name="XRefPaste21Row" hidden="1">#REF!</definedName>
    <definedName name="XRefPaste22" hidden="1">'[1]2'!#REF!</definedName>
    <definedName name="XRefPaste22Row" hidden="1">#REF!</definedName>
    <definedName name="XRefPaste23" hidden="1">#REF!</definedName>
    <definedName name="XRefPaste23Row" hidden="1">#REF!</definedName>
    <definedName name="XRefPaste24" hidden="1">#REF!</definedName>
    <definedName name="XRefPaste24Row" hidden="1">#REF!</definedName>
    <definedName name="XRefPaste25Row" hidden="1">#REF!</definedName>
    <definedName name="XRefPaste26Row" hidden="1">#REF!</definedName>
    <definedName name="XRefPaste27Row" hidden="1">#REF!</definedName>
    <definedName name="XRefPaste28Row" hidden="1">#REF!</definedName>
    <definedName name="XRefPaste29" hidden="1">'[1]2'!#REF!</definedName>
    <definedName name="XRefPaste29Row" hidden="1">#REF!</definedName>
    <definedName name="XRefPaste2Row" hidden="1">#REF!</definedName>
    <definedName name="XRefPaste3" hidden="1">#REF!</definedName>
    <definedName name="XRefPaste30" hidden="1">'[4]3'!#REF!</definedName>
    <definedName name="XRefPaste30Row" hidden="1">#REF!</definedName>
    <definedName name="XRefPaste31Row" hidden="1">#REF!</definedName>
    <definedName name="XRefPaste32Row" hidden="1">#REF!</definedName>
    <definedName name="XRefPaste33Row" hidden="1">#REF!</definedName>
    <definedName name="XRefPaste34Row" hidden="1">#REF!</definedName>
    <definedName name="XRefPaste35Row" hidden="1">#REF!</definedName>
    <definedName name="XRefPaste36Row" hidden="1">#REF!</definedName>
    <definedName name="XRefPaste37Row" hidden="1">#REF!</definedName>
    <definedName name="XRefPaste3Row" hidden="1">#REF!</definedName>
    <definedName name="XRefPaste4Row" hidden="1">#REF!</definedName>
    <definedName name="XRefPaste5Row" hidden="1">#REF!</definedName>
    <definedName name="XRefPaste6Row" hidden="1">#REF!</definedName>
    <definedName name="XRefPaste7Row" hidden="1">#REF!</definedName>
    <definedName name="XRefPaste8Row" hidden="1">#REF!</definedName>
    <definedName name="XRefPaste9Row" hidden="1">#REF!</definedName>
    <definedName name="XRefPasteRangeCount" hidden="1">14</definedName>
    <definedName name="ｘｘｘ" hidden="1">#REF!</definedName>
    <definedName name="ｘｘｘｘｘｘｘｘｘｘｘｘｘｘ" hidden="1">#REF!</definedName>
    <definedName name="ｙ" hidden="1">#REF!</definedName>
    <definedName name="ｚ" hidden="1">#REF!</definedName>
    <definedName name="ZZZ" hidden="1">#REF!</definedName>
    <definedName name="あああ" hidden="1">#REF!</definedName>
    <definedName name="ああああ" hidden="1">#REF!</definedName>
    <definedName name="サンプル" hidden="1">#REF!</definedName>
    <definedName name="タスクドキュメント１" hidden="1">#REF!</definedName>
    <definedName name="プレーヤー区分" hidden="1">#REF!</definedName>
    <definedName name="安藤" hidden="1">#REF!</definedName>
    <definedName name="改ページ" hidden="1">#REF!</definedName>
    <definedName name="外部ユーザ入力情報新" hidden="1">#REF!</definedName>
    <definedName name="関連表" hidden="1">#REF!</definedName>
    <definedName name="共通部" hidden="1">#REF!</definedName>
    <definedName name="更新履歴" hidden="1">#REF!</definedName>
    <definedName name="項目条件" hidden="1">#REF!</definedName>
    <definedName name="参考出力イメージ" hidden="1">#REF!</definedName>
    <definedName name="資料" hidden="1">#REF!</definedName>
    <definedName name="住所区分" hidden="1">#REF!</definedName>
    <definedName name="詳細" hidden="1">#REF!</definedName>
    <definedName name="束原" hidden="1">#REF!</definedName>
    <definedName name="汎用共通部" hidden="1">#REF!</definedName>
    <definedName name="表1" hidden="1">#REF!</definedName>
    <definedName name="補足説明※２"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1" i="12" l="1"/>
  <c r="E98" i="12"/>
  <c r="E95" i="12"/>
  <c r="E92" i="12"/>
  <c r="E89" i="12"/>
  <c r="E86" i="12"/>
  <c r="E77" i="12"/>
  <c r="E71" i="12"/>
  <c r="E65" i="12"/>
  <c r="E63" i="12"/>
  <c r="E61" i="12"/>
  <c r="E55" i="12"/>
  <c r="E41" i="12"/>
  <c r="E40" i="12"/>
  <c r="E25" i="12"/>
  <c r="E28" i="12" s="1"/>
  <c r="F23" i="12"/>
  <c r="E23" i="12"/>
  <c r="J19" i="12"/>
  <c r="I19" i="12"/>
  <c r="H19" i="12"/>
  <c r="G19" i="12"/>
  <c r="F19" i="12"/>
  <c r="E19" i="12"/>
  <c r="J40" i="12"/>
  <c r="I40" i="12"/>
  <c r="H40" i="12"/>
  <c r="G40" i="12"/>
  <c r="F40" i="12"/>
  <c r="G25" i="12"/>
  <c r="G28" i="12" s="1"/>
  <c r="G31" i="12" s="1"/>
  <c r="H25" i="12"/>
  <c r="H28" i="12"/>
  <c r="H31" i="12" s="1"/>
  <c r="I25" i="12"/>
  <c r="I28" i="12"/>
  <c r="I31" i="12" s="1"/>
  <c r="J25" i="12"/>
  <c r="J28" i="12" s="1"/>
  <c r="J31" i="12" s="1"/>
  <c r="F25" i="12"/>
  <c r="F28" i="12" s="1"/>
  <c r="F31" i="12" s="1"/>
  <c r="C4" i="18"/>
  <c r="F4" i="18" a="1"/>
  <c r="F4" i="18"/>
  <c r="C5" i="18"/>
  <c r="F5" i="18" s="1" a="1"/>
  <c r="F5" i="18" s="1"/>
  <c r="F7" i="18" s="1"/>
  <c r="J23" i="12"/>
  <c r="I23" i="12"/>
  <c r="H23" i="12"/>
  <c r="G23" i="12"/>
  <c r="J41" i="12"/>
  <c r="I41" i="12"/>
  <c r="H41" i="12"/>
  <c r="G41" i="12"/>
  <c r="F41" i="12"/>
  <c r="J46" i="12"/>
  <c r="F46" i="12"/>
  <c r="G46" i="12"/>
  <c r="E78" i="12" l="1"/>
  <c r="I46" i="12"/>
  <c r="H46" i="12"/>
  <c r="E102" i="12"/>
  <c r="F46" i="18" s="1"/>
  <c r="F47" i="18" s="1"/>
  <c r="E46" i="12"/>
  <c r="J30" i="12" a="1"/>
  <c r="J30" i="12" s="1"/>
  <c r="H29" i="12" a="1"/>
  <c r="H29" i="12" s="1"/>
  <c r="F30" i="12" a="1"/>
  <c r="F30" i="12" s="1"/>
  <c r="G30" i="12" a="1"/>
  <c r="G30" i="12" s="1"/>
  <c r="F29" i="12" a="1"/>
  <c r="F29" i="12" s="1"/>
  <c r="G29" i="12" a="1"/>
  <c r="G29" i="12" s="1"/>
  <c r="I29" i="12" a="1"/>
  <c r="I29" i="12" s="1"/>
  <c r="J29" i="12" a="1"/>
  <c r="J29" i="12" s="1"/>
  <c r="H30" i="12" a="1"/>
  <c r="H30" i="12" s="1"/>
  <c r="E31" i="12"/>
  <c r="J33" i="12" s="1" a="1"/>
  <c r="J33" i="12" s="1"/>
  <c r="I30" i="12" a="1"/>
  <c r="I30" i="12" s="1"/>
  <c r="C20" i="18"/>
  <c r="E80" i="12" s="1"/>
  <c r="F28" i="18"/>
  <c r="F38" i="18"/>
  <c r="F39" i="18" s="1"/>
  <c r="F41" i="18" s="1"/>
  <c r="C19" i="18"/>
  <c r="E103" i="12" l="1"/>
  <c r="E79" i="12"/>
  <c r="I32" i="12" a="1"/>
  <c r="I32" i="12" s="1"/>
  <c r="J32" i="12" a="1"/>
  <c r="J32" i="12" s="1"/>
  <c r="I33" i="12" a="1"/>
  <c r="I33" i="12" s="1"/>
  <c r="H33" i="12" a="1"/>
  <c r="H33" i="12" s="1"/>
  <c r="G33" i="12" a="1"/>
  <c r="G33" i="12" s="1"/>
  <c r="G32" i="12" a="1"/>
  <c r="G32" i="12" s="1"/>
  <c r="F33" i="12" a="1"/>
  <c r="F33" i="12" s="1"/>
  <c r="H32" i="12" a="1"/>
  <c r="H32" i="12" s="1"/>
  <c r="F32" i="12" a="1"/>
  <c r="F32" i="12" s="1"/>
  <c r="F26" i="13"/>
  <c r="F29" i="18"/>
  <c r="F32" i="18" s="1"/>
  <c r="C21" i="18"/>
  <c r="E81" i="12" s="1"/>
  <c r="E107" i="12" s="1"/>
  <c r="F27" i="13"/>
  <c r="E34" i="12" l="1"/>
  <c r="F48" i="18"/>
  <c r="C22" i="18" s="1"/>
  <c r="F30" i="18"/>
  <c r="F33" i="18" s="1"/>
  <c r="F31" i="18" s="1"/>
  <c r="F35" i="18" s="1"/>
  <c r="E104" i="12" l="1"/>
  <c r="E108" i="12" s="1"/>
  <c r="E109" i="12" s="1"/>
  <c r="F30" i="13" s="1"/>
  <c r="F28" i="13"/>
  <c r="F29" i="1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DTFA</author>
    <author>DTFA/MM_shibata</author>
  </authors>
  <commentList>
    <comment ref="D16" authorId="0" shapeId="0" xr:uid="{654330CC-E42B-48E1-9C92-D4270E4749FD}">
      <text>
        <r>
          <rPr>
            <sz val="9"/>
            <color indexed="81"/>
            <rFont val="Yu Gothic UI"/>
            <family val="3"/>
            <charset val="128"/>
          </rPr>
          <t>【人件費記載上の注意点】
・（基本の考え方）対象期間において、従業員（正社員に準じた労働形態）が100%従事した場合を1名として換算してください。
・対象事業に100%従事しない従業員がいる場合は、従事割合に応じて「人件費」および「従業員数」を割引いてください。
（例）従事割合5割の場合は0.5名換算
・必要に応じて勤務時間等に鑑みて人数を調整してください。
（例）4時間勤務パートタイマー2名が従事→従業員（正社員に準じた労働形態）1名として換算
・派遣労働者や短時間労働者が従事する場合にも、従事者に係る経費を人件費に参入した場合は、従業員数に加える必要があります。</t>
        </r>
      </text>
    </comment>
    <comment ref="C17" authorId="0" shapeId="0" xr:uid="{12205DC9-128A-4CB2-93D8-D20152F41AEE}">
      <text>
        <r>
          <rPr>
            <sz val="9"/>
            <color indexed="81"/>
            <rFont val="Yu Gothic UI"/>
            <family val="3"/>
            <charset val="128"/>
          </rPr>
          <t>【個人事業主の場合】
青色決算申告書の</t>
        </r>
        <r>
          <rPr>
            <b/>
            <sz val="9"/>
            <color indexed="39"/>
            <rFont val="Yu Gothic UI"/>
            <family val="3"/>
            <charset val="128"/>
          </rPr>
          <t>「①売上（収入）金額」</t>
        </r>
        <r>
          <rPr>
            <sz val="9"/>
            <color indexed="81"/>
            <rFont val="Yu Gothic UI"/>
            <family val="3"/>
            <charset val="128"/>
          </rPr>
          <t>を記入してください。</t>
        </r>
        <r>
          <rPr>
            <sz val="9"/>
            <color indexed="81"/>
            <rFont val="MS P ゴシック"/>
            <family val="3"/>
            <charset val="128"/>
          </rPr>
          <t xml:space="preserve">
</t>
        </r>
      </text>
    </comment>
    <comment ref="D17" authorId="0" shapeId="0" xr:uid="{C57BE78F-BC5A-4D82-B302-9D9CE4C86A07}">
      <text>
        <r>
          <rPr>
            <sz val="9"/>
            <color indexed="81"/>
            <rFont val="Yu Gothic UI"/>
            <family val="3"/>
            <charset val="128"/>
          </rPr>
          <t>【記載上の注意】
財務数値（売上高等）の記載対象について、事業承継が
&lt;同一法人内の代表者交代に該当する場合&gt;
当該法人の財務数値を記入ください。
&lt;事業譲渡に該当する場合&gt;
被承継者から引き継ぐ事業に関する財務数値を記入ください。</t>
        </r>
      </text>
    </comment>
    <comment ref="C18" authorId="0" shapeId="0" xr:uid="{E6F0C048-CACA-4DF4-BA11-96FE93E9E16A}">
      <text>
        <r>
          <rPr>
            <sz val="9"/>
            <color indexed="81"/>
            <rFont val="Yu Gothic UI"/>
            <family val="3"/>
            <charset val="128"/>
          </rPr>
          <t>【個人事業主の場合】
青色申告決算書の</t>
        </r>
        <r>
          <rPr>
            <b/>
            <sz val="9"/>
            <color indexed="39"/>
            <rFont val="Yu Gothic UI"/>
            <family val="3"/>
            <charset val="128"/>
          </rPr>
          <t>「⑥差引原価」</t>
        </r>
        <r>
          <rPr>
            <sz val="9"/>
            <color indexed="81"/>
            <rFont val="Yu Gothic UI"/>
            <family val="3"/>
            <charset val="128"/>
          </rPr>
          <t>を記入してください。</t>
        </r>
        <r>
          <rPr>
            <sz val="9"/>
            <color indexed="81"/>
            <rFont val="MS P ゴシック"/>
            <family val="3"/>
            <charset val="128"/>
          </rPr>
          <t xml:space="preserve">
</t>
        </r>
      </text>
    </comment>
    <comment ref="C19" authorId="0" shapeId="0" xr:uid="{0B226D38-B002-4B31-BF56-A34A87E3A309}">
      <text>
        <r>
          <rPr>
            <sz val="9"/>
            <color indexed="81"/>
            <rFont val="Yu Gothic UI"/>
            <family val="3"/>
            <charset val="128"/>
          </rPr>
          <t xml:space="preserve">【個人事業主の場合】
</t>
        </r>
        <r>
          <rPr>
            <b/>
            <sz val="9"/>
            <color indexed="81"/>
            <rFont val="Yu Gothic UI"/>
            <family val="3"/>
            <charset val="128"/>
          </rPr>
          <t>自動計算</t>
        </r>
        <r>
          <rPr>
            <sz val="9"/>
            <color indexed="81"/>
            <rFont val="Yu Gothic UI"/>
            <family val="3"/>
            <charset val="128"/>
          </rPr>
          <t>となりますが、青色申告決算書の</t>
        </r>
        <r>
          <rPr>
            <sz val="9"/>
            <color indexed="39"/>
            <rFont val="Yu Gothic UI"/>
            <family val="3"/>
            <charset val="128"/>
          </rPr>
          <t>「⑥差引原価」</t>
        </r>
        <r>
          <rPr>
            <sz val="9"/>
            <color indexed="81"/>
            <rFont val="Yu Gothic UI"/>
            <family val="3"/>
            <charset val="128"/>
          </rPr>
          <t>が相当します。</t>
        </r>
      </text>
    </comment>
    <comment ref="C20" authorId="0" shapeId="0" xr:uid="{D62F192C-FB30-4557-8B9B-69A179E31BE1}">
      <text>
        <r>
          <rPr>
            <sz val="9"/>
            <color indexed="81"/>
            <rFont val="Yu Gothic UI"/>
            <family val="3"/>
            <charset val="128"/>
          </rPr>
          <t>【個人事業主の場合】
青色申告決算書の</t>
        </r>
        <r>
          <rPr>
            <b/>
            <sz val="9"/>
            <color indexed="39"/>
            <rFont val="Yu Gothic UI"/>
            <family val="3"/>
            <charset val="128"/>
          </rPr>
          <t>「㉜経費計」-「㉒利子割引料」-「㊲繰戻額等計」+「㊷繰入額等計」</t>
        </r>
        <r>
          <rPr>
            <sz val="9"/>
            <color indexed="81"/>
            <rFont val="Yu Gothic UI"/>
            <family val="3"/>
            <charset val="128"/>
          </rPr>
          <t>の計算結果を記入してください。</t>
        </r>
      </text>
    </comment>
    <comment ref="C21" authorId="0" shapeId="0" xr:uid="{C88A9F0D-064F-460A-8FC0-519BF6138F2F}">
      <text>
        <r>
          <rPr>
            <sz val="9"/>
            <color indexed="81"/>
            <rFont val="Yu Gothic UI"/>
            <family val="3"/>
            <charset val="128"/>
          </rPr>
          <t xml:space="preserve">【個人事業主の場合】
</t>
        </r>
        <r>
          <rPr>
            <b/>
            <sz val="9"/>
            <color indexed="10"/>
            <rFont val="Yu Gothic UI"/>
            <family val="3"/>
            <charset val="128"/>
          </rPr>
          <t>本シート項目の「③売上総利益」-「④販売費及び一般管理費」</t>
        </r>
        <r>
          <rPr>
            <sz val="9"/>
            <color indexed="81"/>
            <rFont val="Yu Gothic UI"/>
            <family val="3"/>
            <charset val="128"/>
          </rPr>
          <t>にて計算してください。</t>
        </r>
      </text>
    </comment>
    <comment ref="C22" authorId="0" shapeId="0" xr:uid="{2448B977-A392-4809-BEC8-3044A33856D3}">
      <text>
        <r>
          <rPr>
            <sz val="9"/>
            <color indexed="81"/>
            <rFont val="Yu Gothic UI"/>
            <family val="3"/>
            <charset val="128"/>
          </rPr>
          <t xml:space="preserve">【個人事業主の場合】
</t>
        </r>
        <r>
          <rPr>
            <b/>
            <sz val="9"/>
            <color indexed="10"/>
            <rFont val="Yu Gothic UI"/>
            <family val="3"/>
            <charset val="128"/>
          </rPr>
          <t>本シート項目の「⑤営業利益」</t>
        </r>
        <r>
          <rPr>
            <sz val="9"/>
            <color indexed="81"/>
            <rFont val="Yu Gothic UI"/>
            <family val="3"/>
            <charset val="128"/>
          </rPr>
          <t>から</t>
        </r>
        <r>
          <rPr>
            <b/>
            <sz val="9"/>
            <color indexed="39"/>
            <rFont val="Yu Gothic UI"/>
            <family val="3"/>
            <charset val="128"/>
          </rPr>
          <t>青色申告決算書の「利子割引料」</t>
        </r>
        <r>
          <rPr>
            <sz val="9"/>
            <color indexed="81"/>
            <rFont val="Yu Gothic UI"/>
            <family val="3"/>
            <charset val="128"/>
          </rPr>
          <t>を差し引いた計算結果を記入してください。</t>
        </r>
        <r>
          <rPr>
            <sz val="9"/>
            <color indexed="81"/>
            <rFont val="MS P ゴシック"/>
            <family val="3"/>
            <charset val="128"/>
          </rPr>
          <t xml:space="preserve">
</t>
        </r>
      </text>
    </comment>
    <comment ref="D23" authorId="1" shapeId="0" xr:uid="{7219ADF7-C1D9-4F4E-A6AA-959CA9826CD4}">
      <text>
        <r>
          <rPr>
            <sz val="9"/>
            <color theme="1"/>
            <rFont val="Yu Gothic UI"/>
            <family val="3"/>
            <charset val="128"/>
          </rPr>
          <t>原則、営業利益が売上高を超過する場合は想定されないため、右記（E列～J列）が×となっている場合は再度、入力情報をご確認ください。</t>
        </r>
      </text>
    </comment>
    <comment ref="C24" authorId="0" shapeId="0" xr:uid="{4D2C2F59-4AAA-4E56-9B3F-7A3FDF3D211A}">
      <text>
        <r>
          <rPr>
            <sz val="9"/>
            <color indexed="81"/>
            <rFont val="Yu Gothic UI"/>
            <family val="3"/>
            <charset val="128"/>
          </rPr>
          <t xml:space="preserve">【記載上の注意】
人件費には、以下の項目を含んだ総額を記載してください。
・売上原価に含まれる労務費（福利厚生費、退職金等を含む）
・一般管理費に含まれる役員給与、従業員給与（通勤費を含む）、賞与及び賞与引当金と繰入、福利厚生費、法定福利費、退職金及び退職給与引当金繰入
・派遣労働者、短期労働者の給与を外注費で処理した場合の費用
</t>
        </r>
        <r>
          <rPr>
            <b/>
            <sz val="9"/>
            <color indexed="81"/>
            <rFont val="Yu Gothic UI"/>
            <family val="3"/>
            <charset val="128"/>
          </rPr>
          <t>【個人事業主の場合】</t>
        </r>
        <r>
          <rPr>
            <sz val="9"/>
            <color indexed="81"/>
            <rFont val="Yu Gothic UI"/>
            <family val="3"/>
            <charset val="128"/>
          </rPr>
          <t xml:space="preserve">
</t>
        </r>
        <r>
          <rPr>
            <sz val="9"/>
            <color indexed="39"/>
            <rFont val="Yu Gothic UI"/>
            <family val="3"/>
            <charset val="128"/>
          </rPr>
          <t>青色申告決算書</t>
        </r>
        <r>
          <rPr>
            <sz val="9"/>
            <color indexed="81"/>
            <rFont val="Yu Gothic UI"/>
            <family val="3"/>
            <charset val="128"/>
          </rPr>
          <t>の、</t>
        </r>
        <r>
          <rPr>
            <sz val="9"/>
            <color indexed="39"/>
            <rFont val="Yu Gothic UI"/>
            <family val="3"/>
            <charset val="128"/>
          </rPr>
          <t>福利厚生費 + 給与賃金 + 法廷福利費 + 専従者給与</t>
        </r>
        <r>
          <rPr>
            <sz val="9"/>
            <color indexed="81"/>
            <rFont val="Yu Gothic UI"/>
            <family val="3"/>
            <charset val="128"/>
          </rPr>
          <t>　にて計算</t>
        </r>
      </text>
    </comment>
    <comment ref="D24" authorId="0" shapeId="0" xr:uid="{3621B0C2-CC97-4823-AF24-563C727D650E}">
      <text>
        <r>
          <rPr>
            <sz val="9"/>
            <color indexed="81"/>
            <rFont val="Yu Gothic UI"/>
            <family val="3"/>
            <charset val="128"/>
          </rPr>
          <t>【記載上の注意】
人件費には、以下の項目を含んだ総額を記載してください。
・売上原価に含まれる労務費（福利厚生費、退職金等を含む）
・一般管理費に含まれる役員給与、従業員給与（通勤費を含む）、賞与及び賞与引当金と繰入、福利厚生費、法定福利費、退職金及び退職給与引当金繰入
・派遣労働者、短期労働者の給与を外注費で処理した場合の費用
【個人事業主の場合】
青色申告決算書の、福利厚生費 + 給与賃金 + 法廷福利費 + 専従者給与　にて計算</t>
        </r>
      </text>
    </comment>
    <comment ref="C25" authorId="0" shapeId="0" xr:uid="{89B1C967-A9E1-4D87-8128-9D7E3ADF85E8}">
      <text>
        <r>
          <rPr>
            <sz val="9"/>
            <color indexed="81"/>
            <rFont val="Yu Gothic UI"/>
            <family val="3"/>
            <charset val="128"/>
          </rPr>
          <t>【記載上の注意】
減価償却費は、以下の項目を含んだ総額としてください。
・売上原価に含まれる、減価償却費、リース料、繰延資産償却
・一般管理費に含まれる、減価償却費、リース料、繰延資産償却
・リース料（地代・家賃以外の賃借料）※賃借料から地代・家賃をのぞけない場合は含めない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<sst xmlns="http://schemas.openxmlformats.org/spreadsheetml/2006/main" count="798" uniqueCount="383">
  <si>
    <t>事業承継・M&amp;A補助金　12次公募 事業承継促進枠　公募申請（別紙）　承継予定者による生産性向上等に係る取組の内容や補助事業期間を通じた事業承継計画 1（申請期間：2025年8月22日～2025年9月19日）</t>
    <rPh sb="14" eb="15">
      <t>ジ</t>
    </rPh>
    <rPh sb="15" eb="17">
      <t>コウボ</t>
    </rPh>
    <rPh sb="18" eb="22">
      <t>ジギョウショウケイ</t>
    </rPh>
    <rPh sb="22" eb="25">
      <t>ソクシンワク</t>
    </rPh>
    <rPh sb="26" eb="28">
      <t>コウボ</t>
    </rPh>
    <rPh sb="35" eb="40">
      <t>ショウケイヨテイシャ</t>
    </rPh>
    <rPh sb="43" eb="46">
      <t>セイサンセイ</t>
    </rPh>
    <rPh sb="46" eb="48">
      <t>コウジョウ</t>
    </rPh>
    <rPh sb="48" eb="49">
      <t>トウ</t>
    </rPh>
    <rPh sb="50" eb="51">
      <t>カカ</t>
    </rPh>
    <rPh sb="52" eb="54">
      <t>トリクミ</t>
    </rPh>
    <rPh sb="70" eb="72">
      <t>ショウケイ</t>
    </rPh>
    <rPh sb="77" eb="79">
      <t>シンセイ</t>
    </rPh>
    <rPh sb="79" eb="81">
      <t>キカン</t>
    </rPh>
    <rPh sb="86" eb="87">
      <t>ネン</t>
    </rPh>
    <rPh sb="88" eb="89">
      <t>ガツ</t>
    </rPh>
    <rPh sb="91" eb="92">
      <t>ニチ</t>
    </rPh>
    <rPh sb="97" eb="98">
      <t>ネン</t>
    </rPh>
    <rPh sb="99" eb="100">
      <t>ガツ</t>
    </rPh>
    <rPh sb="102" eb="103">
      <t>ニチ</t>
    </rPh>
    <phoneticPr fontId="2"/>
  </si>
  <si>
    <t>＜記載に際しての注意＞　</t>
    <phoneticPr fontId="2"/>
  </si>
  <si>
    <t>目次</t>
    <rPh sb="0" eb="2">
      <t>モクジ</t>
    </rPh>
    <phoneticPr fontId="2"/>
  </si>
  <si>
    <t>必須</t>
    <rPh sb="0" eb="2">
      <t>ヒッス</t>
    </rPh>
    <phoneticPr fontId="2"/>
  </si>
  <si>
    <t>　・・・　回答必須の項目となりますので、入力漏れ等が無いよう、必ず全ての項目に回答を記載してください。</t>
    <phoneticPr fontId="2"/>
  </si>
  <si>
    <t>1.公募申請の概要</t>
    <rPh sb="2" eb="4">
      <t>コウボ</t>
    </rPh>
    <phoneticPr fontId="2"/>
  </si>
  <si>
    <t>該当必須</t>
    <rPh sb="0" eb="2">
      <t>ガイトウ</t>
    </rPh>
    <rPh sb="2" eb="4">
      <t>ヒッス</t>
    </rPh>
    <phoneticPr fontId="2"/>
  </si>
  <si>
    <t>　・・・　条件に該当する場合は回答必須の項目となりますので、該当時は必ず回答を記載してください。</t>
    <rPh sb="30" eb="33">
      <t>ガイトウジ</t>
    </rPh>
    <rPh sb="34" eb="35">
      <t>カナラ</t>
    </rPh>
    <phoneticPr fontId="2"/>
  </si>
  <si>
    <t>2.補助対象者の事業概要</t>
    <phoneticPr fontId="2"/>
  </si>
  <si>
    <t>入力不要</t>
    <rPh sb="0" eb="2">
      <t>ニュウリョク</t>
    </rPh>
    <rPh sb="2" eb="4">
      <t>フヨウ</t>
    </rPh>
    <phoneticPr fontId="2"/>
  </si>
  <si>
    <t>　・・・　入力不要の項目（行）となります。</t>
    <rPh sb="10" eb="12">
      <t>コウモク</t>
    </rPh>
    <phoneticPr fontId="2"/>
  </si>
  <si>
    <t>3.生産性向上等に係る取組の概要・詳細</t>
    <rPh sb="2" eb="5">
      <t>セイサンセイ</t>
    </rPh>
    <rPh sb="5" eb="7">
      <t>コウジョウ</t>
    </rPh>
    <phoneticPr fontId="2"/>
  </si>
  <si>
    <r>
      <t>　・・・　F列「申請者記載欄」の緑色着色部分が、回答の記載欄となります。尚、</t>
    </r>
    <r>
      <rPr>
        <u/>
        <sz val="10"/>
        <color theme="1"/>
        <rFont val="Yu Gothic UI"/>
        <family val="3"/>
        <charset val="128"/>
      </rPr>
      <t>設定されている回答欄の枠内で回答が収まるよう、記載量を調整してください</t>
    </r>
    <r>
      <rPr>
        <sz val="10"/>
        <color theme="1"/>
        <rFont val="Yu Gothic UI"/>
        <family val="3"/>
        <charset val="128"/>
      </rPr>
      <t>。</t>
    </r>
  </si>
  <si>
    <t>4.生産性向上等に係る取組における実施体制（人員）</t>
    <rPh sb="2" eb="5">
      <t>セイサンセイ</t>
    </rPh>
    <rPh sb="5" eb="7">
      <t>コウジョウ</t>
    </rPh>
    <rPh sb="7" eb="8">
      <t>トウ</t>
    </rPh>
    <rPh sb="9" eb="10">
      <t>カカ</t>
    </rPh>
    <phoneticPr fontId="2"/>
  </si>
  <si>
    <t>■G列の「jGrants上のラベル（項目）名」に記載がある項目については、jGtants上の項目と回答を整合させる必要がありますので、（コピー＆ペースト機能等を利用して）jGrants上に転記してください。</t>
    <rPh sb="2" eb="3">
      <t>レツ</t>
    </rPh>
    <rPh sb="24" eb="26">
      <t>キサイ</t>
    </rPh>
    <rPh sb="29" eb="31">
      <t>コウモク</t>
    </rPh>
    <rPh sb="44" eb="45">
      <t>ジョウ</t>
    </rPh>
    <rPh sb="46" eb="48">
      <t>コウモク</t>
    </rPh>
    <rPh sb="49" eb="51">
      <t>カイトウ</t>
    </rPh>
    <rPh sb="52" eb="54">
      <t>セイゴウ</t>
    </rPh>
    <rPh sb="57" eb="59">
      <t>ヒツヨウ</t>
    </rPh>
    <rPh sb="76" eb="78">
      <t>キノウ</t>
    </rPh>
    <rPh sb="78" eb="79">
      <t>トウ</t>
    </rPh>
    <rPh sb="80" eb="82">
      <t>リヨウ</t>
    </rPh>
    <rPh sb="92" eb="93">
      <t>ジョウ</t>
    </rPh>
    <rPh sb="94" eb="96">
      <t>テンキ</t>
    </rPh>
    <phoneticPr fontId="2"/>
  </si>
  <si>
    <t>■提出に際しては、パスワードをかけず、エクセル形式のままで提出してください。（ファイルをPDF等にしないでください。）</t>
    <rPh sb="1" eb="3">
      <t>テイシュツ</t>
    </rPh>
    <rPh sb="4" eb="5">
      <t>サイ</t>
    </rPh>
    <rPh sb="23" eb="25">
      <t>ケイシキ</t>
    </rPh>
    <rPh sb="29" eb="31">
      <t>テイシュツ</t>
    </rPh>
    <rPh sb="47" eb="48">
      <t>トウ</t>
    </rPh>
    <phoneticPr fontId="2"/>
  </si>
  <si>
    <t>1.公募申請の概要</t>
    <rPh sb="2" eb="4">
      <t>コウボ</t>
    </rPh>
    <rPh sb="4" eb="6">
      <t>シンセイ</t>
    </rPh>
    <rPh sb="7" eb="9">
      <t>ガイヨウ</t>
    </rPh>
    <phoneticPr fontId="2"/>
  </si>
  <si>
    <t>必須／
該当必須</t>
    <phoneticPr fontId="2"/>
  </si>
  <si>
    <t>記載項目</t>
  </si>
  <si>
    <t>記載に関する補足・記載例等</t>
    <rPh sb="9" eb="11">
      <t>キサイ</t>
    </rPh>
    <rPh sb="11" eb="12">
      <t>レイ</t>
    </rPh>
    <rPh sb="12" eb="13">
      <t>トウ</t>
    </rPh>
    <phoneticPr fontId="2"/>
  </si>
  <si>
    <t>申請者記載欄</t>
    <rPh sb="0" eb="3">
      <t>シンセイシャ</t>
    </rPh>
    <rPh sb="3" eb="5">
      <t>キサイ</t>
    </rPh>
    <rPh sb="5" eb="6">
      <t>ラン</t>
    </rPh>
    <phoneticPr fontId="2"/>
  </si>
  <si>
    <t>jGrants上のラベル（項目）名</t>
    <rPh sb="7" eb="8">
      <t>ジョウ</t>
    </rPh>
    <rPh sb="13" eb="15">
      <t>コウモク</t>
    </rPh>
    <rPh sb="16" eb="17">
      <t>メイ</t>
    </rPh>
    <phoneticPr fontId="2"/>
  </si>
  <si>
    <t>*</t>
    <phoneticPr fontId="2"/>
  </si>
  <si>
    <t>必須</t>
    <phoneticPr fontId="2"/>
  </si>
  <si>
    <t>1</t>
    <phoneticPr fontId="2"/>
  </si>
  <si>
    <t>記入日</t>
    <rPh sb="0" eb="3">
      <t>キニュウビ</t>
    </rPh>
    <phoneticPr fontId="2"/>
  </si>
  <si>
    <t>西暦で記入してください。（2025年XX月XX日）</t>
    <rPh sb="0" eb="2">
      <t>セイレキ</t>
    </rPh>
    <rPh sb="3" eb="5">
      <t>キニュウ</t>
    </rPh>
    <rPh sb="17" eb="18">
      <t>ネン</t>
    </rPh>
    <rPh sb="20" eb="21">
      <t>ガツ</t>
    </rPh>
    <rPh sb="23" eb="24">
      <t>ニチ</t>
    </rPh>
    <phoneticPr fontId="2"/>
  </si>
  <si>
    <t>2</t>
    <phoneticPr fontId="2"/>
  </si>
  <si>
    <t>補助事業者名</t>
    <phoneticPr fontId="2"/>
  </si>
  <si>
    <t>法人の場合は法人名、個人（個人事業主／被承継者）</t>
    <rPh sb="0" eb="2">
      <t>ホウジン</t>
    </rPh>
    <rPh sb="3" eb="5">
      <t>バアイ</t>
    </rPh>
    <rPh sb="6" eb="9">
      <t>ホウジンメイ</t>
    </rPh>
    <rPh sb="10" eb="12">
      <t>コジン</t>
    </rPh>
    <rPh sb="13" eb="15">
      <t>コジン</t>
    </rPh>
    <rPh sb="15" eb="18">
      <t>ジギョウヌシ</t>
    </rPh>
    <rPh sb="19" eb="23">
      <t>ヒショウケイシャ</t>
    </rPh>
    <phoneticPr fontId="2"/>
  </si>
  <si>
    <t>0302_法人名、又は、0304_個人事業主／氏名</t>
    <rPh sb="9" eb="10">
      <t>マタ</t>
    </rPh>
    <phoneticPr fontId="2"/>
  </si>
  <si>
    <t>*</t>
  </si>
  <si>
    <t>2-1</t>
    <phoneticPr fontId="2"/>
  </si>
  <si>
    <t>補助事業者名（カナ）</t>
    <phoneticPr fontId="2"/>
  </si>
  <si>
    <t>の場合は氏名を記載してください。</t>
    <rPh sb="1" eb="3">
      <t>バアイ</t>
    </rPh>
    <rPh sb="4" eb="6">
      <t>シメイ</t>
    </rPh>
    <rPh sb="7" eb="9">
      <t>キサイ</t>
    </rPh>
    <phoneticPr fontId="2"/>
  </si>
  <si>
    <t>0303_法人名（カナ）、又は、0305_個人事業主／氏名（カナ）</t>
    <rPh sb="13" eb="14">
      <t>マタ</t>
    </rPh>
    <phoneticPr fontId="2"/>
  </si>
  <si>
    <t>事業承継予定日</t>
    <rPh sb="0" eb="4">
      <t>ジギョウショウケイ</t>
    </rPh>
    <rPh sb="4" eb="7">
      <t>ヨテイビ</t>
    </rPh>
    <phoneticPr fontId="2"/>
  </si>
  <si>
    <t>2025年9月19日以降の該当日を西暦にて記載してください。</t>
    <rPh sb="4" eb="5">
      <t>ネン</t>
    </rPh>
    <rPh sb="21" eb="23">
      <t>キサイ</t>
    </rPh>
    <phoneticPr fontId="2"/>
  </si>
  <si>
    <t>0204_事業承継予定日</t>
    <rPh sb="5" eb="9">
      <t>ジギョウショウケイ</t>
    </rPh>
    <rPh sb="9" eb="12">
      <t>ヨテイビ</t>
    </rPh>
    <phoneticPr fontId="2"/>
  </si>
  <si>
    <t>4</t>
    <phoneticPr fontId="2"/>
  </si>
  <si>
    <t>事業承継の形態</t>
    <phoneticPr fontId="2"/>
  </si>
  <si>
    <t>該当する形態を、選択肢より回答してください。</t>
    <rPh sb="0" eb="2">
      <t>ガイトウ</t>
    </rPh>
    <rPh sb="4" eb="6">
      <t>ケイタイ</t>
    </rPh>
    <rPh sb="8" eb="11">
      <t>センタクシ</t>
    </rPh>
    <rPh sb="13" eb="15">
      <t>カイトウ</t>
    </rPh>
    <phoneticPr fontId="2"/>
  </si>
  <si>
    <t>0206_事業承継の形態</t>
    <phoneticPr fontId="2"/>
  </si>
  <si>
    <t>5</t>
    <phoneticPr fontId="2"/>
  </si>
  <si>
    <t>被承継者名</t>
    <phoneticPr fontId="2"/>
  </si>
  <si>
    <t>被承継者が法人の場合は法人名、個人事業主の場合は氏名を記入してください。</t>
    <phoneticPr fontId="2"/>
  </si>
  <si>
    <t>5-1</t>
    <phoneticPr fontId="2"/>
  </si>
  <si>
    <t>被承継者との共同申請に該当するか</t>
    <phoneticPr fontId="2"/>
  </si>
  <si>
    <t>個人事業主による承継の場合は、共同申請が必須となります。</t>
    <rPh sb="0" eb="4">
      <t>コジンジギョウ</t>
    </rPh>
    <rPh sb="4" eb="5">
      <t>ヌシ</t>
    </rPh>
    <rPh sb="8" eb="10">
      <t>ショウケイ</t>
    </rPh>
    <rPh sb="11" eb="13">
      <t>バアイ</t>
    </rPh>
    <rPh sb="15" eb="19">
      <t>キョウドウシンセイ</t>
    </rPh>
    <rPh sb="20" eb="22">
      <t>ヒッス</t>
    </rPh>
    <phoneticPr fontId="2"/>
  </si>
  <si>
    <t>0110_共同申請を行う</t>
    <rPh sb="5" eb="7">
      <t>キョウドウ</t>
    </rPh>
    <rPh sb="7" eb="9">
      <t>シンセイ</t>
    </rPh>
    <rPh sb="10" eb="11">
      <t>オコナ</t>
    </rPh>
    <phoneticPr fontId="2"/>
  </si>
  <si>
    <t>5-2</t>
    <phoneticPr fontId="2"/>
  </si>
  <si>
    <t>承継予定者の被承継者との関係</t>
    <rPh sb="0" eb="2">
      <t>ショウケイ</t>
    </rPh>
    <rPh sb="2" eb="5">
      <t>ヨテイシャ</t>
    </rPh>
    <rPh sb="6" eb="10">
      <t>ヒショウケイシャ</t>
    </rPh>
    <rPh sb="12" eb="14">
      <t>カンケイ</t>
    </rPh>
    <phoneticPr fontId="2"/>
  </si>
  <si>
    <t>承継予定者と被承継者の関係を具体的に記載してください
承継予定者と被承継者が親族の場合は、血縁関係または婚姻関係を記載してください</t>
    <phoneticPr fontId="2"/>
  </si>
  <si>
    <t>0208_承継予定者の被承継者との関係</t>
    <rPh sb="5" eb="10">
      <t>ショウケイヨテイシャ</t>
    </rPh>
    <rPh sb="11" eb="15">
      <t>ヒショウケイシャ</t>
    </rPh>
    <rPh sb="17" eb="19">
      <t>カンケイ</t>
    </rPh>
    <phoneticPr fontId="2"/>
  </si>
  <si>
    <t>6</t>
    <phoneticPr fontId="2"/>
  </si>
  <si>
    <t>事業の名称（事業計画名）</t>
    <rPh sb="6" eb="11">
      <t>ジギョウケイカクメイ</t>
    </rPh>
    <phoneticPr fontId="2"/>
  </si>
  <si>
    <t>「事業の名称」項目には、生産性向上等に係る取組の概要等を踏まえ、30字以内で補助対象事業に事業名を付し、当該名称を記載してください。　
例） ○○の○○○○化に伴う○○○○事業の新設、等</t>
    <rPh sb="12" eb="15">
      <t>セイサンセイ</t>
    </rPh>
    <rPh sb="15" eb="17">
      <t>コウジョウ</t>
    </rPh>
    <rPh sb="17" eb="18">
      <t>トウ</t>
    </rPh>
    <phoneticPr fontId="2"/>
  </si>
  <si>
    <t>6-1</t>
    <phoneticPr fontId="2"/>
  </si>
  <si>
    <t>補助率に関する補助対象者の要件</t>
    <rPh sb="0" eb="3">
      <t>ホジョリツ</t>
    </rPh>
    <rPh sb="4" eb="5">
      <t>カン</t>
    </rPh>
    <rPh sb="7" eb="12">
      <t>ホジョタイショウシャ</t>
    </rPh>
    <rPh sb="13" eb="15">
      <t>ヨウケン</t>
    </rPh>
    <phoneticPr fontId="2"/>
  </si>
  <si>
    <t>補助対象者が中小企業基本法上の小規模企業者に該当する場合の補助率は2/3以内、該当しない場合は1/2以内となります。
※補助額の内、800万円を超え1,000万円以下の部分に対応する補助率は、一律1/2以内となります。</t>
    <rPh sb="2" eb="5">
      <t>タイショウシャ</t>
    </rPh>
    <rPh sb="29" eb="32">
      <t>ホジョリツ</t>
    </rPh>
    <rPh sb="36" eb="38">
      <t>イナイ</t>
    </rPh>
    <rPh sb="39" eb="41">
      <t>ガイトウ</t>
    </rPh>
    <rPh sb="44" eb="46">
      <t>バアイ</t>
    </rPh>
    <rPh sb="50" eb="52">
      <t>イナイ</t>
    </rPh>
    <rPh sb="87" eb="89">
      <t>タイオウ</t>
    </rPh>
    <phoneticPr fontId="2"/>
  </si>
  <si>
    <t>0502_補助率に関する要件として、該当するものを選択してください。</t>
    <phoneticPr fontId="2"/>
  </si>
  <si>
    <t>6-2</t>
    <phoneticPr fontId="2"/>
  </si>
  <si>
    <t>補助事業期間における賃上げ実施の有無</t>
    <rPh sb="0" eb="4">
      <t>ホジョジギョウ</t>
    </rPh>
    <rPh sb="4" eb="6">
      <t>キカン</t>
    </rPh>
    <rPh sb="10" eb="12">
      <t>チンア</t>
    </rPh>
    <rPh sb="13" eb="15">
      <t>ジッシ</t>
    </rPh>
    <rPh sb="16" eb="18">
      <t>ウム</t>
    </rPh>
    <phoneticPr fontId="2"/>
  </si>
  <si>
    <t>補助事業期間において一定の賃上げを実施した場合においては、補助上限額が1,000万円以内となります（賃上げを実施しない場合補助上限額は800万円以内）。</t>
    <rPh sb="42" eb="44">
      <t>イナイイナイ</t>
    </rPh>
    <phoneticPr fontId="2"/>
  </si>
  <si>
    <t>0551_補助事業期間における賃上げ実施の有無</t>
    <phoneticPr fontId="2"/>
  </si>
  <si>
    <t>7</t>
    <phoneticPr fontId="2"/>
  </si>
  <si>
    <t>事業計画における生産性向上要件の該当</t>
    <phoneticPr fontId="2"/>
  </si>
  <si>
    <t>※該当しない場合は公募申請要件を充足しないので注意すること。</t>
    <rPh sb="9" eb="11">
      <t>コウボ</t>
    </rPh>
    <phoneticPr fontId="2"/>
  </si>
  <si>
    <t>0635_本補助事業計画における、生産性向上要件の該当確認</t>
    <phoneticPr fontId="2"/>
  </si>
  <si>
    <t>8</t>
    <phoneticPr fontId="2"/>
  </si>
  <si>
    <t>申請時の交付予定額等</t>
    <rPh sb="0" eb="2">
      <t>シンセイ</t>
    </rPh>
    <rPh sb="2" eb="3">
      <t>ジ</t>
    </rPh>
    <rPh sb="4" eb="6">
      <t>コウフ</t>
    </rPh>
    <rPh sb="6" eb="8">
      <t>ヨテイ</t>
    </rPh>
    <rPh sb="8" eb="9">
      <t>ガク</t>
    </rPh>
    <rPh sb="9" eb="10">
      <t>トウ</t>
    </rPh>
    <phoneticPr fontId="2"/>
  </si>
  <si>
    <t>交付予定額については「公募申請（別紙）2」シートから自動反映されます。</t>
    <rPh sb="11" eb="13">
      <t>コウボ</t>
    </rPh>
    <phoneticPr fontId="2"/>
  </si>
  <si>
    <t>8-1</t>
    <phoneticPr fontId="2"/>
  </si>
  <si>
    <t>補助率（800万円以内）</t>
    <rPh sb="0" eb="3">
      <t>ホジョリツ</t>
    </rPh>
    <rPh sb="7" eb="9">
      <t>マンエン</t>
    </rPh>
    <rPh sb="9" eb="11">
      <t>イナイ</t>
    </rPh>
    <phoneticPr fontId="2"/>
  </si>
  <si>
    <t>※要件を充足しない場合は変更となる可能性があります。</t>
    <rPh sb="1" eb="3">
      <t>ヨウケン</t>
    </rPh>
    <rPh sb="4" eb="6">
      <t>ジュウソク</t>
    </rPh>
    <rPh sb="9" eb="11">
      <t>バアイ</t>
    </rPh>
    <rPh sb="12" eb="14">
      <t>ヘンコウ</t>
    </rPh>
    <rPh sb="17" eb="20">
      <t>カノウセイ</t>
    </rPh>
    <phoneticPr fontId="2"/>
  </si>
  <si>
    <t>入力不要</t>
    <rPh sb="0" eb="4">
      <t>ニュウリョクフヨウ</t>
    </rPh>
    <phoneticPr fontId="2"/>
  </si>
  <si>
    <t>8-2</t>
    <phoneticPr fontId="2"/>
  </si>
  <si>
    <t>補助上限額</t>
    <rPh sb="0" eb="5">
      <t>ホジョジョウゲンガク</t>
    </rPh>
    <phoneticPr fontId="2"/>
  </si>
  <si>
    <t>入力不要</t>
    <phoneticPr fontId="2"/>
  </si>
  <si>
    <t>8-3</t>
    <phoneticPr fontId="2"/>
  </si>
  <si>
    <t>交付予定額（事業費）　※単位：円</t>
    <rPh sb="0" eb="4">
      <t>コウフヨテイ</t>
    </rPh>
    <rPh sb="4" eb="5">
      <t>ガク</t>
    </rPh>
    <rPh sb="6" eb="9">
      <t>ジギョウヒ</t>
    </rPh>
    <rPh sb="12" eb="14">
      <t>タンイ</t>
    </rPh>
    <rPh sb="15" eb="16">
      <t>エン</t>
    </rPh>
    <phoneticPr fontId="2"/>
  </si>
  <si>
    <t>（同上）</t>
    <rPh sb="1" eb="3">
      <t>ドウジョウ</t>
    </rPh>
    <phoneticPr fontId="2"/>
  </si>
  <si>
    <t>5020_事業費の交付予定額（単位：円）</t>
    <phoneticPr fontId="2"/>
  </si>
  <si>
    <t>8-4</t>
    <phoneticPr fontId="2"/>
  </si>
  <si>
    <t>交付予定額（廃業費）　※単位：円</t>
    <rPh sb="0" eb="4">
      <t>コウフヨテイ</t>
    </rPh>
    <rPh sb="4" eb="5">
      <t>ガク</t>
    </rPh>
    <rPh sb="6" eb="8">
      <t>ハイギョウ</t>
    </rPh>
    <rPh sb="8" eb="9">
      <t>ヒ</t>
    </rPh>
    <rPh sb="12" eb="14">
      <t>タンイ</t>
    </rPh>
    <rPh sb="15" eb="16">
      <t>エン</t>
    </rPh>
    <phoneticPr fontId="2"/>
  </si>
  <si>
    <t>5420_廃業費の交付予定額（単位：円）</t>
    <phoneticPr fontId="2"/>
  </si>
  <si>
    <t>8-5</t>
    <phoneticPr fontId="2"/>
  </si>
  <si>
    <t>合計：交付予定額（単位：円）</t>
    <phoneticPr fontId="2"/>
  </si>
  <si>
    <t>5820_合計：交付予定額（単位：円）</t>
    <phoneticPr fontId="2"/>
  </si>
  <si>
    <t>youkaku</t>
    <phoneticPr fontId="2"/>
  </si>
  <si>
    <t>記載項目</t>
    <rPh sb="0" eb="4">
      <t>キサイコウモク</t>
    </rPh>
    <phoneticPr fontId="2"/>
  </si>
  <si>
    <t>被承継者が承継者（承継予定者）に譲り渡す対象会社又は対象事業の概要</t>
    <rPh sb="0" eb="4">
      <t>ヒショウケイシャ</t>
    </rPh>
    <rPh sb="5" eb="8">
      <t>ショウケイシャ</t>
    </rPh>
    <rPh sb="9" eb="14">
      <t>ショウケイヨテイシャ</t>
    </rPh>
    <rPh sb="16" eb="17">
      <t>ユズ</t>
    </rPh>
    <rPh sb="18" eb="19">
      <t>ワタ</t>
    </rPh>
    <rPh sb="20" eb="24">
      <t>タイショウカイシャ</t>
    </rPh>
    <rPh sb="24" eb="25">
      <t>マタ</t>
    </rPh>
    <rPh sb="26" eb="28">
      <t>タイショウ</t>
    </rPh>
    <rPh sb="28" eb="30">
      <t>ジギョウ</t>
    </rPh>
    <phoneticPr fontId="2"/>
  </si>
  <si>
    <t>被承継者が営む既存事業の概要（製造・販売・提供してきた商品・サービスの内容、対象となる顧客、事業の特徴、課題等）について記載してください。</t>
    <rPh sb="0" eb="4">
      <t>ヒショウケイシャ</t>
    </rPh>
    <phoneticPr fontId="2"/>
  </si>
  <si>
    <t>0633_承継対象の事業概要</t>
    <phoneticPr fontId="2"/>
  </si>
  <si>
    <t>地域への貢献内容</t>
    <phoneticPr fontId="2"/>
  </si>
  <si>
    <r>
      <t>補助対象者による地域への貢献内容について、下記①～⑥より該当するものを全て選択し、</t>
    </r>
    <r>
      <rPr>
        <u/>
        <sz val="10"/>
        <color theme="1"/>
        <rFont val="Yu Gothic UI"/>
        <family val="3"/>
        <charset val="128"/>
      </rPr>
      <t>該当の番号</t>
    </r>
    <r>
      <rPr>
        <sz val="10"/>
        <color theme="1"/>
        <rFont val="Yu Gothic UI"/>
        <family val="3"/>
        <charset val="128"/>
      </rPr>
      <t xml:space="preserve">を記入してください。
----------------------------------------------------------------
①地域の雇用の維持、創出などにより地域経済に貢献している
②所在する地域または近隣地域からの仕入（域内仕入）が多い
③地域の強み(※1)の活用に取り組んでいる
④所在する市区町村及び近接する市区町村地域、又は所在する市区町村及び近接する市区町村地域以外の地域への売上（域外販売）が多い(※2)
⑤新事業等に挑戦し、地域経済に貢献するプロジェクトにおいて中心的な役割を担っている
⑥その他、当該企業の成長が地域経済に波及効果をもたらし、地域経済の活性化につながる取組を行っている
</t>
    </r>
    <r>
      <rPr>
        <sz val="8"/>
        <color theme="1"/>
        <rFont val="Yu Gothic UI"/>
        <family val="3"/>
        <charset val="128"/>
      </rPr>
      <t xml:space="preserve">※1：技術、特産品、観光、スポーツ等
※2：インバウンド等による域内需要の増加に伴う売り上げも含む
</t>
    </r>
    <r>
      <rPr>
        <sz val="10"/>
        <color theme="1"/>
        <rFont val="Yu Gothic UI"/>
        <family val="3"/>
        <charset val="128"/>
      </rPr>
      <t>----------------------------------------------------------------</t>
    </r>
    <phoneticPr fontId="2"/>
  </si>
  <si>
    <t>0501_補助対象者の地域への貢献の内容のうち、当てはまるものをすべて選択してください。</t>
    <phoneticPr fontId="2"/>
  </si>
  <si>
    <t>地域への貢献内容の詳細</t>
    <rPh sb="6" eb="8">
      <t>ナイヨウ</t>
    </rPh>
    <phoneticPr fontId="2"/>
  </si>
  <si>
    <t>上記項目で選択した①～⑥について、各番号に該当する根拠をそれぞれ記載してください。
※数値や裏付けとなる事実を交えて定量的・具体的に記載すること。
※既存事業に加えて、生産性向上等に係る取組によって効果が期待できる貢献内容（該当番号）がある場合は、該当番号と期待できる貢献内容を具体的に記載してください。</t>
    <rPh sb="2" eb="4">
      <t>コウモク</t>
    </rPh>
    <rPh sb="5" eb="7">
      <t>センタク</t>
    </rPh>
    <rPh sb="17" eb="20">
      <t>カクバンゴウ</t>
    </rPh>
    <rPh sb="85" eb="88">
      <t>セイサンセイ</t>
    </rPh>
    <rPh sb="88" eb="91">
      <t>コウジョウトウ</t>
    </rPh>
    <rPh sb="92" eb="93">
      <t>カカ</t>
    </rPh>
    <rPh sb="94" eb="96">
      <t>トリクミ</t>
    </rPh>
    <rPh sb="100" eb="102">
      <t>コウカ</t>
    </rPh>
    <rPh sb="103" eb="105">
      <t>キタイ</t>
    </rPh>
    <rPh sb="108" eb="110">
      <t>コウケン</t>
    </rPh>
    <rPh sb="110" eb="112">
      <t>ナイヨウ</t>
    </rPh>
    <rPh sb="113" eb="115">
      <t>ガイトウ</t>
    </rPh>
    <rPh sb="115" eb="117">
      <t>バンゴウ</t>
    </rPh>
    <rPh sb="121" eb="123">
      <t>バアイ</t>
    </rPh>
    <rPh sb="125" eb="127">
      <t>ガイトウ</t>
    </rPh>
    <rPh sb="127" eb="129">
      <t>バンゴウ</t>
    </rPh>
    <rPh sb="130" eb="132">
      <t>キタイ</t>
    </rPh>
    <rPh sb="135" eb="139">
      <t>コウケンナイヨウ</t>
    </rPh>
    <rPh sb="140" eb="143">
      <t>グタイテキ</t>
    </rPh>
    <rPh sb="144" eb="146">
      <t>キサイ</t>
    </rPh>
    <phoneticPr fontId="2"/>
  </si>
  <si>
    <t>事業承継の経緯</t>
    <phoneticPr fontId="2"/>
  </si>
  <si>
    <t>事業を承継する理由、時期、手法等、事業承継の経緯について記載してください。</t>
    <rPh sb="17" eb="19">
      <t>ジギョウ</t>
    </rPh>
    <rPh sb="19" eb="21">
      <t>ショウケイ</t>
    </rPh>
    <rPh sb="22" eb="24">
      <t>ケイイ</t>
    </rPh>
    <phoneticPr fontId="2"/>
  </si>
  <si>
    <t>3.生産性向上等に係る取組の概要・詳細</t>
    <rPh sb="2" eb="7">
      <t>セイサンセイコウジョウ</t>
    </rPh>
    <rPh sb="7" eb="8">
      <t>トウ</t>
    </rPh>
    <rPh sb="9" eb="10">
      <t>カカ</t>
    </rPh>
    <rPh sb="11" eb="13">
      <t>トリクミ</t>
    </rPh>
    <rPh sb="14" eb="16">
      <t>ガイヨウ</t>
    </rPh>
    <rPh sb="17" eb="19">
      <t>ショウサイ</t>
    </rPh>
    <phoneticPr fontId="2"/>
  </si>
  <si>
    <t>生産性向上等に係る取組の概要</t>
    <rPh sb="0" eb="3">
      <t>セイサンセイ</t>
    </rPh>
    <rPh sb="3" eb="6">
      <t>コウジョウトウ</t>
    </rPh>
    <rPh sb="7" eb="8">
      <t>カカ</t>
    </rPh>
    <rPh sb="9" eb="11">
      <t>トリクミ</t>
    </rPh>
    <rPh sb="12" eb="14">
      <t>ガイヨウ</t>
    </rPh>
    <phoneticPr fontId="2"/>
  </si>
  <si>
    <t>以下（2.生産性向上等に係る取組の詳細）の内容を踏まえて、生産性向上等に係る取組の概要を30～100字程度で記載してください。</t>
    <rPh sb="5" eb="8">
      <t>セイサンセイ</t>
    </rPh>
    <rPh sb="8" eb="10">
      <t>コウジョウ</t>
    </rPh>
    <rPh sb="29" eb="32">
      <t>セイサンセイ</t>
    </rPh>
    <rPh sb="32" eb="34">
      <t>コウジョウ</t>
    </rPh>
    <phoneticPr fontId="2"/>
  </si>
  <si>
    <t>生産性向上等に係る取組の詳細</t>
    <rPh sb="0" eb="3">
      <t>セイサンセイ</t>
    </rPh>
    <rPh sb="3" eb="5">
      <t>コウジョウ</t>
    </rPh>
    <rPh sb="5" eb="6">
      <t>トウ</t>
    </rPh>
    <rPh sb="7" eb="8">
      <t>カカ</t>
    </rPh>
    <rPh sb="9" eb="11">
      <t>トリクミ</t>
    </rPh>
    <rPh sb="12" eb="14">
      <t>ショウサイ</t>
    </rPh>
    <phoneticPr fontId="2"/>
  </si>
  <si>
    <r>
      <t>生産性向上等に係る取組（</t>
    </r>
    <r>
      <rPr>
        <u/>
        <sz val="10"/>
        <color theme="1"/>
        <rFont val="Yu Gothic UI"/>
        <family val="3"/>
        <charset val="128"/>
      </rPr>
      <t>以下、「取組」とする。</t>
    </r>
    <r>
      <rPr>
        <sz val="10"/>
        <color theme="1"/>
        <rFont val="Yu Gothic UI"/>
        <family val="3"/>
        <charset val="128"/>
      </rPr>
      <t>）について記載してください。</t>
    </r>
    <rPh sb="0" eb="3">
      <t>セイサンセイ</t>
    </rPh>
    <rPh sb="3" eb="5">
      <t>コウジョウ</t>
    </rPh>
    <phoneticPr fontId="2"/>
  </si>
  <si>
    <t>取組の内容（スキーム / ビジネスモデル / 設備投資等）</t>
    <rPh sb="0" eb="2">
      <t>トリクミ</t>
    </rPh>
    <rPh sb="3" eb="5">
      <t>ナイヨウ</t>
    </rPh>
    <rPh sb="19" eb="20">
      <t>トウ</t>
    </rPh>
    <rPh sb="23" eb="27">
      <t>セツビトウシ</t>
    </rPh>
    <phoneticPr fontId="2"/>
  </si>
  <si>
    <t>取組の具体的な内容（事業スキームやビジネスモデル、設備投資等）を記載してください。
なお、「生産性向上等に係る取組」とは、補助事業計画期間における付加価値額（又は従業員一人当たりの付加価値額）が年平均成長率3％以上の達成が見込まれる取組を指します。</t>
    <rPh sb="25" eb="29">
      <t>セツビトウシ</t>
    </rPh>
    <rPh sb="47" eb="50">
      <t>セイサンセイ</t>
    </rPh>
    <rPh sb="50" eb="52">
      <t>コウジョウ</t>
    </rPh>
    <rPh sb="52" eb="53">
      <t>トウ</t>
    </rPh>
    <rPh sb="54" eb="55">
      <t>カカ</t>
    </rPh>
    <rPh sb="56" eb="58">
      <t>トリクミ</t>
    </rPh>
    <rPh sb="109" eb="111">
      <t>タッセイ</t>
    </rPh>
    <rPh sb="112" eb="114">
      <t>ミコ</t>
    </rPh>
    <rPh sb="117" eb="119">
      <t>トリクミ</t>
    </rPh>
    <rPh sb="120" eb="121">
      <t>サ</t>
    </rPh>
    <phoneticPr fontId="2"/>
  </si>
  <si>
    <t>2-1-1</t>
    <phoneticPr fontId="2"/>
  </si>
  <si>
    <t>取組の実施場所</t>
    <rPh sb="3" eb="5">
      <t>ジッシ</t>
    </rPh>
    <rPh sb="5" eb="7">
      <t>バショ</t>
    </rPh>
    <phoneticPr fontId="2"/>
  </si>
  <si>
    <t>生産性向上等に係る取組の実施場所を記載してください（複数の場合は列挙）。
例：自社（本社）、○○工場、等
実施場所が自社以外に及ぶ場合は、その理由も併せて記載してください。</t>
    <rPh sb="0" eb="3">
      <t>セイサンセイ</t>
    </rPh>
    <rPh sb="3" eb="5">
      <t>コウジョウ</t>
    </rPh>
    <rPh sb="5" eb="6">
      <t>トウ</t>
    </rPh>
    <rPh sb="7" eb="8">
      <t>カカ</t>
    </rPh>
    <rPh sb="9" eb="11">
      <t>トリクミ</t>
    </rPh>
    <rPh sb="12" eb="14">
      <t>ジッシ</t>
    </rPh>
    <rPh sb="14" eb="16">
      <t>バショ</t>
    </rPh>
    <rPh sb="17" eb="19">
      <t>キサイ</t>
    </rPh>
    <rPh sb="26" eb="28">
      <t>フクスウ</t>
    </rPh>
    <rPh sb="29" eb="31">
      <t>バアイ</t>
    </rPh>
    <rPh sb="32" eb="34">
      <t>レッキョ</t>
    </rPh>
    <rPh sb="37" eb="38">
      <t>レイ</t>
    </rPh>
    <rPh sb="39" eb="41">
      <t>ジシャ</t>
    </rPh>
    <rPh sb="42" eb="44">
      <t>ホンシャ</t>
    </rPh>
    <rPh sb="48" eb="50">
      <t>コウジョウ</t>
    </rPh>
    <rPh sb="51" eb="52">
      <t>トウ</t>
    </rPh>
    <rPh sb="53" eb="55">
      <t>ジッシ</t>
    </rPh>
    <rPh sb="55" eb="57">
      <t>バショ</t>
    </rPh>
    <rPh sb="58" eb="60">
      <t>ジシャ</t>
    </rPh>
    <rPh sb="60" eb="62">
      <t>イガイ</t>
    </rPh>
    <rPh sb="63" eb="64">
      <t>オヨ</t>
    </rPh>
    <rPh sb="65" eb="67">
      <t>バアイ</t>
    </rPh>
    <rPh sb="71" eb="73">
      <t>リユウ</t>
    </rPh>
    <rPh sb="74" eb="75">
      <t>アワ</t>
    </rPh>
    <rPh sb="77" eb="79">
      <t>キサイ</t>
    </rPh>
    <phoneticPr fontId="2"/>
  </si>
  <si>
    <t>2-1-2</t>
    <phoneticPr fontId="2"/>
  </si>
  <si>
    <t>（廃業を伴う場合）廃止等を行う事業所・既存事業の概要、及び事業全体への影響</t>
    <rPh sb="1" eb="3">
      <t>ハイギョウ</t>
    </rPh>
    <rPh sb="4" eb="5">
      <t>トモナ</t>
    </rPh>
    <rPh sb="6" eb="8">
      <t>バアイ</t>
    </rPh>
    <rPh sb="9" eb="11">
      <t>ハイシ</t>
    </rPh>
    <rPh sb="11" eb="12">
      <t>トウ</t>
    </rPh>
    <rPh sb="13" eb="14">
      <t>オコナ</t>
    </rPh>
    <rPh sb="15" eb="18">
      <t>ジギョウショ</t>
    </rPh>
    <rPh sb="19" eb="21">
      <t>キソン</t>
    </rPh>
    <rPh sb="21" eb="23">
      <t>ジギョウ</t>
    </rPh>
    <rPh sb="24" eb="26">
      <t>ガイヨウ</t>
    </rPh>
    <rPh sb="27" eb="28">
      <t>オヨ</t>
    </rPh>
    <rPh sb="29" eb="31">
      <t>ジギョウ</t>
    </rPh>
    <rPh sb="31" eb="33">
      <t>ゼンタイ</t>
    </rPh>
    <rPh sb="35" eb="37">
      <t>エイキョウ</t>
    </rPh>
    <phoneticPr fontId="2"/>
  </si>
  <si>
    <r>
      <t xml:space="preserve">（廃業を伴う場合のみ）
取組に際して廃業を伴う場合、対象となる事業名、事業所名およびその事業概要、また事業全体への影響がどのように及ぶか等について記載してください。
</t>
    </r>
    <r>
      <rPr>
        <u/>
        <sz val="10"/>
        <color theme="1"/>
        <rFont val="Yu Gothic UI"/>
        <family val="3"/>
        <charset val="128"/>
      </rPr>
      <t>※補助事業期間中に廃業を実施し、廃業に係る費用を併用申請する場合は記載必須</t>
    </r>
    <r>
      <rPr>
        <sz val="10"/>
        <color theme="1"/>
        <rFont val="Yu Gothic UI"/>
        <family val="3"/>
        <charset val="128"/>
      </rPr>
      <t>です。</t>
    </r>
    <phoneticPr fontId="2"/>
  </si>
  <si>
    <t>2-1-3</t>
    <phoneticPr fontId="2"/>
  </si>
  <si>
    <t>（診療報酬及び介護報酬、固定価格買取制度等との重複可能性がある場合）
重複を回避に関する疎明（根拠や具体的な方策等）</t>
    <rPh sb="1" eb="3">
      <t>シンリョウ</t>
    </rPh>
    <rPh sb="3" eb="5">
      <t>ホウシュウ</t>
    </rPh>
    <rPh sb="5" eb="6">
      <t>オヨ</t>
    </rPh>
    <rPh sb="7" eb="9">
      <t>カイゴ</t>
    </rPh>
    <rPh sb="9" eb="11">
      <t>ホウシュウ</t>
    </rPh>
    <rPh sb="12" eb="14">
      <t>コテイ</t>
    </rPh>
    <rPh sb="14" eb="16">
      <t>カカク</t>
    </rPh>
    <rPh sb="16" eb="18">
      <t>カイトリ</t>
    </rPh>
    <rPh sb="18" eb="20">
      <t>セイド</t>
    </rPh>
    <rPh sb="20" eb="21">
      <t>トウ</t>
    </rPh>
    <rPh sb="23" eb="25">
      <t>チョウフク</t>
    </rPh>
    <rPh sb="25" eb="28">
      <t>カノウセイ</t>
    </rPh>
    <rPh sb="31" eb="33">
      <t>バアイ</t>
    </rPh>
    <rPh sb="41" eb="42">
      <t>カン</t>
    </rPh>
    <rPh sb="44" eb="46">
      <t>ソメイ</t>
    </rPh>
    <rPh sb="47" eb="49">
      <t>コンキョ</t>
    </rPh>
    <rPh sb="50" eb="53">
      <t>グタイテキ</t>
    </rPh>
    <rPh sb="54" eb="56">
      <t>ホウサク</t>
    </rPh>
    <rPh sb="56" eb="57">
      <t>トウ</t>
    </rPh>
    <phoneticPr fontId="2"/>
  </si>
  <si>
    <t>（公的医療保険及び介護保険からの診療報酬及び介護報酬、固定価格買取制度等（以下、「報酬事業等」という。）との重複可能性がある場合のみ）
補助対象となる設備等が、報酬事業等とは別の事業において活用されることが明確に確認できるよう、その根拠や具体的な方策等を記載してください。
※明確に確認できないと事務局が判断した場合は採択となりません。
&lt;重複に該当しない根拠例&gt;
・指定保険医療機関・保険薬局等に該当しないことを明示する。
・補助対象事業は、従来の報酬事業等を営む事業所とは別の事業所において、設備機器等を完全に分離した上で実施する。</t>
    <phoneticPr fontId="2"/>
  </si>
  <si>
    <t>2-2</t>
    <phoneticPr fontId="2"/>
  </si>
  <si>
    <t>取組の目的・必要性</t>
    <rPh sb="3" eb="5">
      <t>モクテキ</t>
    </rPh>
    <rPh sb="6" eb="9">
      <t>ヒツヨウセイ</t>
    </rPh>
    <phoneticPr fontId="2"/>
  </si>
  <si>
    <t>今回の生産性向上等に係る取組が、対象会社・事業の成長及び地域経済の発展等にどのように資するものであるか具体的に記載してください。</t>
    <rPh sb="0" eb="2">
      <t>コンカイ</t>
    </rPh>
    <rPh sb="3" eb="9">
      <t>セイサンセイコウジョウトウ</t>
    </rPh>
    <rPh sb="10" eb="11">
      <t>カカ</t>
    </rPh>
    <rPh sb="12" eb="14">
      <t>トリクミ</t>
    </rPh>
    <rPh sb="16" eb="20">
      <t>タイショウカイシャ</t>
    </rPh>
    <rPh sb="21" eb="23">
      <t>ジギョウ</t>
    </rPh>
    <rPh sb="24" eb="26">
      <t>セイチョウ</t>
    </rPh>
    <rPh sb="26" eb="27">
      <t>オヨ</t>
    </rPh>
    <rPh sb="28" eb="32">
      <t>チイキケイザイ</t>
    </rPh>
    <rPh sb="33" eb="36">
      <t>ハッテントウ</t>
    </rPh>
    <rPh sb="42" eb="43">
      <t>シ</t>
    </rPh>
    <rPh sb="51" eb="54">
      <t>グタイテキ</t>
    </rPh>
    <rPh sb="55" eb="57">
      <t>キサイ</t>
    </rPh>
    <phoneticPr fontId="2"/>
  </si>
  <si>
    <t>2-3</t>
    <phoneticPr fontId="2"/>
  </si>
  <si>
    <t>被承継者より承継する事業の強みや特徴の、取組への活用</t>
    <rPh sb="0" eb="4">
      <t>ヒショウケイシャ</t>
    </rPh>
    <rPh sb="6" eb="8">
      <t>ショウケイ</t>
    </rPh>
    <rPh sb="10" eb="12">
      <t>ジギョウ</t>
    </rPh>
    <rPh sb="20" eb="22">
      <t>トリクミ</t>
    </rPh>
    <phoneticPr fontId="2"/>
  </si>
  <si>
    <t>被承継者から承継する事業の強みや特徴・経営資源を、生産性向上等に係る取組の中でどのように活用するかについて記載してください。
※引き継いだ経営資源が活用されていないと判断された場合、補助対象外とみなされる可能性があります。</t>
    <rPh sb="19" eb="23">
      <t>ケイエイシゲン</t>
    </rPh>
    <rPh sb="65" eb="66">
      <t>ヒ</t>
    </rPh>
    <rPh sb="67" eb="68">
      <t>ツ</t>
    </rPh>
    <rPh sb="70" eb="74">
      <t>ケイエイシゲン</t>
    </rPh>
    <rPh sb="75" eb="77">
      <t>カツヨウ</t>
    </rPh>
    <rPh sb="84" eb="86">
      <t>ハンダン</t>
    </rPh>
    <rPh sb="89" eb="91">
      <t>バアイ</t>
    </rPh>
    <rPh sb="92" eb="96">
      <t>ホジョタイショウ</t>
    </rPh>
    <rPh sb="96" eb="97">
      <t>ガイ</t>
    </rPh>
    <rPh sb="103" eb="106">
      <t>カノウセイ</t>
    </rPh>
    <phoneticPr fontId="2"/>
  </si>
  <si>
    <t>2-4</t>
    <phoneticPr fontId="2"/>
  </si>
  <si>
    <t>取組の実現可能性</t>
    <rPh sb="0" eb="2">
      <t>トリクミ</t>
    </rPh>
    <rPh sb="3" eb="8">
      <t>ジツゲンカノウセイ</t>
    </rPh>
    <phoneticPr fontId="2"/>
  </si>
  <si>
    <t>取組を通して提供される商品・サービスのコンセプト及びその具体化までの手法やプロセスを具体的に記載してください。</t>
    <rPh sb="0" eb="2">
      <t>トリクミ</t>
    </rPh>
    <rPh sb="3" eb="4">
      <t>トオ</t>
    </rPh>
    <rPh sb="6" eb="8">
      <t>テイキョウ</t>
    </rPh>
    <rPh sb="11" eb="13">
      <t>ショウヒン</t>
    </rPh>
    <rPh sb="24" eb="25">
      <t>オヨ</t>
    </rPh>
    <rPh sb="28" eb="31">
      <t>グタイカ</t>
    </rPh>
    <rPh sb="34" eb="36">
      <t>シュホウ</t>
    </rPh>
    <rPh sb="42" eb="45">
      <t>グタイテキ</t>
    </rPh>
    <rPh sb="46" eb="48">
      <t>キサイ</t>
    </rPh>
    <phoneticPr fontId="2"/>
  </si>
  <si>
    <t>2-5</t>
    <phoneticPr fontId="2"/>
  </si>
  <si>
    <t>取組の収益性</t>
    <rPh sb="0" eb="2">
      <t>トリクミ</t>
    </rPh>
    <rPh sb="3" eb="6">
      <t>シュウエキセイ</t>
    </rPh>
    <phoneticPr fontId="2"/>
  </si>
  <si>
    <t>取組の対象（ターゲット）となる顧客や市場、商品・サービス等に対するニーズ、競合として想定される商品・サービス（又は事業者の属性等）、競合との差別化方策・優位性確保のための手法につき具体的に記載してください。</t>
    <rPh sb="18" eb="20">
      <t>シジョウ</t>
    </rPh>
    <rPh sb="21" eb="23">
      <t>ショウヒン</t>
    </rPh>
    <rPh sb="28" eb="29">
      <t>トウ</t>
    </rPh>
    <rPh sb="30" eb="31">
      <t>タイ</t>
    </rPh>
    <rPh sb="66" eb="68">
      <t>キョウゴウ</t>
    </rPh>
    <rPh sb="70" eb="73">
      <t>サベツカ</t>
    </rPh>
    <rPh sb="73" eb="75">
      <t>ホウサク</t>
    </rPh>
    <rPh sb="76" eb="79">
      <t>ユウイセイ</t>
    </rPh>
    <rPh sb="79" eb="81">
      <t>カクホ</t>
    </rPh>
    <rPh sb="85" eb="87">
      <t>シュホウ</t>
    </rPh>
    <rPh sb="90" eb="93">
      <t>グタイテキ</t>
    </rPh>
    <rPh sb="94" eb="96">
      <t>キサイ</t>
    </rPh>
    <phoneticPr fontId="2"/>
  </si>
  <si>
    <t>2-6</t>
    <phoneticPr fontId="2"/>
  </si>
  <si>
    <t>取組の継続性</t>
    <rPh sb="0" eb="2">
      <t>トリクミ</t>
    </rPh>
    <rPh sb="3" eb="6">
      <t>ケイゾクセイ</t>
    </rPh>
    <phoneticPr fontId="2"/>
  </si>
  <si>
    <t>取組の実施に際し、計画通りに進まない場合も事業を継続するための対策として想定している事項を具体的に記載してください。</t>
    <rPh sb="0" eb="2">
      <t>トリクミ</t>
    </rPh>
    <rPh sb="3" eb="5">
      <t>ジッシ</t>
    </rPh>
    <rPh sb="6" eb="7">
      <t>サイ</t>
    </rPh>
    <rPh sb="9" eb="12">
      <t>ケイカクドオ</t>
    </rPh>
    <rPh sb="14" eb="15">
      <t>スス</t>
    </rPh>
    <rPh sb="18" eb="20">
      <t>バアイ</t>
    </rPh>
    <rPh sb="21" eb="23">
      <t>ジギョウ</t>
    </rPh>
    <rPh sb="24" eb="26">
      <t>ケイゾク</t>
    </rPh>
    <rPh sb="31" eb="33">
      <t>タイサク</t>
    </rPh>
    <rPh sb="36" eb="38">
      <t>ソウテイ</t>
    </rPh>
    <rPh sb="42" eb="44">
      <t>ジコウ</t>
    </rPh>
    <rPh sb="45" eb="48">
      <t>グタイテキ</t>
    </rPh>
    <rPh sb="49" eb="51">
      <t>キサイ</t>
    </rPh>
    <phoneticPr fontId="2"/>
  </si>
  <si>
    <t>4.生産性向上等に係る取組における実施体制（人員）</t>
    <rPh sb="2" eb="5">
      <t>セイサンセイ</t>
    </rPh>
    <rPh sb="5" eb="7">
      <t>コウジョウ</t>
    </rPh>
    <rPh sb="7" eb="8">
      <t>トウ</t>
    </rPh>
    <rPh sb="9" eb="10">
      <t>カカ</t>
    </rPh>
    <rPh sb="11" eb="13">
      <t>トリクミ</t>
    </rPh>
    <rPh sb="17" eb="19">
      <t>ジッシ</t>
    </rPh>
    <rPh sb="19" eb="21">
      <t>タイセイ</t>
    </rPh>
    <rPh sb="22" eb="24">
      <t>ジンイン</t>
    </rPh>
    <phoneticPr fontId="2"/>
  </si>
  <si>
    <r>
      <rPr>
        <sz val="10"/>
        <color theme="0"/>
        <rFont val="Yu Gothic UI"/>
        <family val="3"/>
        <charset val="128"/>
      </rPr>
      <t>記載項目</t>
    </r>
  </si>
  <si>
    <t>承継者（承継予定者）の経歴等</t>
    <rPh sb="0" eb="3">
      <t>ショウケイシャ</t>
    </rPh>
    <rPh sb="4" eb="9">
      <t>ショウケイヨテイシャ</t>
    </rPh>
    <rPh sb="11" eb="13">
      <t>ケイレキ</t>
    </rPh>
    <rPh sb="13" eb="14">
      <t>トウ</t>
    </rPh>
    <phoneticPr fontId="2"/>
  </si>
  <si>
    <t>承継予定者の経歴について、以下の内容を記載してください。</t>
    <rPh sb="0" eb="5">
      <t>ショウケイヨテイシャ</t>
    </rPh>
    <phoneticPr fontId="2"/>
  </si>
  <si>
    <t>1-1</t>
    <phoneticPr fontId="2"/>
  </si>
  <si>
    <t>直近の経歴</t>
    <phoneticPr fontId="2"/>
  </si>
  <si>
    <t>本項目については記載必須となりますので、必ず記載してください。</t>
    <phoneticPr fontId="2"/>
  </si>
  <si>
    <t>1-1-1</t>
    <phoneticPr fontId="2"/>
  </si>
  <si>
    <t>経歴に従事した期間</t>
    <rPh sb="0" eb="2">
      <t>ケイレキ</t>
    </rPh>
    <rPh sb="3" eb="5">
      <t>ジュウジ</t>
    </rPh>
    <rPh sb="7" eb="9">
      <t>キカン</t>
    </rPh>
    <phoneticPr fontId="2"/>
  </si>
  <si>
    <t>該当経歴の従事期間（XXXX年XX月～XXXX年XX月）を記載してください。</t>
    <rPh sb="0" eb="2">
      <t>ガイトウ</t>
    </rPh>
    <rPh sb="2" eb="4">
      <t>ケイレキ</t>
    </rPh>
    <rPh sb="5" eb="7">
      <t>ジュウジ</t>
    </rPh>
    <rPh sb="7" eb="9">
      <t>キカン</t>
    </rPh>
    <rPh sb="14" eb="15">
      <t>ネン</t>
    </rPh>
    <rPh sb="17" eb="18">
      <t>ガツ</t>
    </rPh>
    <rPh sb="23" eb="24">
      <t>ネン</t>
    </rPh>
    <rPh sb="26" eb="27">
      <t>ガツ</t>
    </rPh>
    <rPh sb="29" eb="31">
      <t>キサイ</t>
    </rPh>
    <phoneticPr fontId="2"/>
  </si>
  <si>
    <t>1-1-2</t>
    <phoneticPr fontId="2"/>
  </si>
  <si>
    <t>経歴内容</t>
    <phoneticPr fontId="2"/>
  </si>
  <si>
    <t>具体的な経歴（肩書や職位等）に加えて、本経歴を通じて取得した人脈、能力、資格等につき、取組に関連するものがあれば併せて記載してください。</t>
    <phoneticPr fontId="2"/>
  </si>
  <si>
    <t>1-2</t>
    <phoneticPr fontId="2"/>
  </si>
  <si>
    <t>（複数経歴がある場合）経歴2</t>
    <phoneticPr fontId="2"/>
  </si>
  <si>
    <t>対象となる経歴がある場合は記載してください。</t>
    <phoneticPr fontId="2"/>
  </si>
  <si>
    <t>1-2-1</t>
    <phoneticPr fontId="2"/>
  </si>
  <si>
    <t>1-2-2</t>
    <phoneticPr fontId="2"/>
  </si>
  <si>
    <t>1-3</t>
    <phoneticPr fontId="2"/>
  </si>
  <si>
    <t>（複数経歴がある場合）経歴3</t>
    <phoneticPr fontId="2"/>
  </si>
  <si>
    <t>1-3-1</t>
    <phoneticPr fontId="2"/>
  </si>
  <si>
    <t>1-3-2</t>
    <phoneticPr fontId="2"/>
  </si>
  <si>
    <t>1-4</t>
    <phoneticPr fontId="2"/>
  </si>
  <si>
    <t>取組における承継予定者の経験の活用</t>
    <rPh sb="6" eb="11">
      <t>ショウケイヨテイシャ</t>
    </rPh>
    <phoneticPr fontId="2"/>
  </si>
  <si>
    <t>承継予定者の経験（職歴・研究歴・人脈等）が取組を実施するためにどのように役立つか、について記載してください。</t>
    <rPh sb="2" eb="5">
      <t>ヨテイシャ</t>
    </rPh>
    <phoneticPr fontId="2"/>
  </si>
  <si>
    <t>承継予定者の要件</t>
    <rPh sb="0" eb="5">
      <t>ショウケイヨテイシャ</t>
    </rPh>
    <phoneticPr fontId="2"/>
  </si>
  <si>
    <t>承継予定者が本補助金の要件を充足しているかについて、以下を記載してください。</t>
    <rPh sb="0" eb="5">
      <t>ショウケイヨテイシャ</t>
    </rPh>
    <rPh sb="6" eb="10">
      <t>ホンホジョキン</t>
    </rPh>
    <rPh sb="11" eb="13">
      <t>ヨウケン</t>
    </rPh>
    <rPh sb="14" eb="16">
      <t>ジュウソク</t>
    </rPh>
    <rPh sb="26" eb="28">
      <t>イカ</t>
    </rPh>
    <phoneticPr fontId="2"/>
  </si>
  <si>
    <t>承継予定者の要件充足状況</t>
    <rPh sb="0" eb="5">
      <t>ショウケイヨテイシャ</t>
    </rPh>
    <rPh sb="6" eb="8">
      <t>ヨウケン</t>
    </rPh>
    <phoneticPr fontId="2"/>
  </si>
  <si>
    <t xml:space="preserve">承継予定者として充足する必要がある以下①～④の要件を確認の上、該当する要件の番号を1つ選択してください。
※複数の条件に該当する場合は、公募申請時に要件充足を証明する書類と対応する要件をいずれか1つ選択してください。
① 対象会社の会社法上の役員として 3 年以上の経験を有する者
【提出書類】履歴事項全部証明書（承継者の役員就任期間が確認できるもの）
② 対象会社・個人事業に継続して 3 年以上雇用され業務に従事した経験を有する者
【提出書類】労働条件通知書又は雇用契約書 / 賃金台帳等、賃金に支払いが確認できるもの
③ 対象会社の会社法上の役員及び雇用され業務に従事した経験を通算 3 年以上有する者
【提出書類】履歴事項全部証明書（承継者の役員就任期間が確認できるもの） / 労働条件通知書又は雇用契約書 / 賃金台帳等、賃金に支払いが確認できるもの
④ 被承継者の親族であり、対象会社の代表の経験が無い者
【提出書類】親族関係図（任意様式）
</t>
    <rPh sb="8" eb="10">
      <t>ヒツヨウ</t>
    </rPh>
    <rPh sb="13" eb="15">
      <t>イカ</t>
    </rPh>
    <rPh sb="23" eb="25">
      <t>ヨウケン</t>
    </rPh>
    <rPh sb="26" eb="28">
      <t>カクニン</t>
    </rPh>
    <rPh sb="29" eb="30">
      <t>ウエ</t>
    </rPh>
    <rPh sb="31" eb="33">
      <t>ガイトウ</t>
    </rPh>
    <rPh sb="35" eb="37">
      <t>ヨウケン</t>
    </rPh>
    <rPh sb="38" eb="40">
      <t>バンゴウ</t>
    </rPh>
    <rPh sb="43" eb="45">
      <t>センタク</t>
    </rPh>
    <rPh sb="54" eb="56">
      <t>フクスウ</t>
    </rPh>
    <rPh sb="57" eb="59">
      <t>ジョウケン</t>
    </rPh>
    <rPh sb="60" eb="62">
      <t>ガイトウ</t>
    </rPh>
    <rPh sb="64" eb="66">
      <t>バアイ</t>
    </rPh>
    <rPh sb="68" eb="73">
      <t>コウボシンセイジ</t>
    </rPh>
    <rPh sb="74" eb="78">
      <t>ヨウケンジュウソク</t>
    </rPh>
    <rPh sb="79" eb="81">
      <t>ショウメイ</t>
    </rPh>
    <rPh sb="83" eb="85">
      <t>ショルイ</t>
    </rPh>
    <rPh sb="86" eb="88">
      <t>タイオウ</t>
    </rPh>
    <rPh sb="90" eb="92">
      <t>ヨウケン</t>
    </rPh>
    <rPh sb="99" eb="101">
      <t>センタク</t>
    </rPh>
    <rPh sb="143" eb="145">
      <t>テイシュツ</t>
    </rPh>
    <rPh sb="145" eb="147">
      <t>ショルイ</t>
    </rPh>
    <rPh sb="221" eb="223">
      <t>テイシュツ</t>
    </rPh>
    <rPh sb="223" eb="225">
      <t>ショルイ</t>
    </rPh>
    <rPh sb="308" eb="310">
      <t>テイシュツ</t>
    </rPh>
    <rPh sb="310" eb="312">
      <t>ショルイ</t>
    </rPh>
    <rPh sb="411" eb="413">
      <t>テイシュツ</t>
    </rPh>
    <rPh sb="413" eb="415">
      <t>ショルイ</t>
    </rPh>
    <phoneticPr fontId="2"/>
  </si>
  <si>
    <t>0631_承継予定者の要件</t>
    <phoneticPr fontId="2"/>
  </si>
  <si>
    <t>該当期間</t>
    <rPh sb="0" eb="2">
      <t>ガイトウ</t>
    </rPh>
    <rPh sb="2" eb="4">
      <t>キカン</t>
    </rPh>
    <phoneticPr fontId="2"/>
  </si>
  <si>
    <t>上記選択肢にて回答した承継予定者要件に対応する該当期間（XXXX年XX月～XXXX年XX月）を記載してください。</t>
    <rPh sb="0" eb="2">
      <t>ジョウキ</t>
    </rPh>
    <rPh sb="2" eb="5">
      <t>センタクシ</t>
    </rPh>
    <rPh sb="7" eb="9">
      <t>カイトウ</t>
    </rPh>
    <rPh sb="11" eb="16">
      <t>ショウケイヨテイシャ</t>
    </rPh>
    <rPh sb="16" eb="18">
      <t>ヨウケン</t>
    </rPh>
    <rPh sb="19" eb="21">
      <t>タイオウ</t>
    </rPh>
    <rPh sb="23" eb="25">
      <t>ガイトウ</t>
    </rPh>
    <rPh sb="25" eb="27">
      <t>キカン</t>
    </rPh>
    <rPh sb="47" eb="49">
      <t>キサイ</t>
    </rPh>
    <phoneticPr fontId="2"/>
  </si>
  <si>
    <t>3</t>
    <phoneticPr fontId="2"/>
  </si>
  <si>
    <t>その他の人員等体制について</t>
  </si>
  <si>
    <t>従業員や事業パートナー等の実施体制について、以下記載してください。</t>
    <phoneticPr fontId="2"/>
  </si>
  <si>
    <t>3-1</t>
    <phoneticPr fontId="2"/>
  </si>
  <si>
    <t>取組に必要な人員の確保状況</t>
    <phoneticPr fontId="2"/>
  </si>
  <si>
    <t>現時点での、取組に必要な人員（従業員等、補助対象事業の従事者）の確保状況を回答してください。</t>
    <rPh sb="0" eb="3">
      <t>ゲンジテン</t>
    </rPh>
    <rPh sb="6" eb="8">
      <t>トリクミ</t>
    </rPh>
    <rPh sb="9" eb="11">
      <t>ヒツヨウ</t>
    </rPh>
    <rPh sb="12" eb="14">
      <t>ジンイン</t>
    </rPh>
    <rPh sb="15" eb="19">
      <t>ジュウギョウイントウ</t>
    </rPh>
    <rPh sb="20" eb="22">
      <t>ホジョ</t>
    </rPh>
    <rPh sb="22" eb="24">
      <t>タイショウ</t>
    </rPh>
    <rPh sb="24" eb="26">
      <t>ジギョウ</t>
    </rPh>
    <rPh sb="27" eb="30">
      <t>ジュウジシャ</t>
    </rPh>
    <rPh sb="32" eb="34">
      <t>カクホ</t>
    </rPh>
    <rPh sb="34" eb="36">
      <t>ジョウキョウ</t>
    </rPh>
    <rPh sb="37" eb="39">
      <t>カイトウ</t>
    </rPh>
    <phoneticPr fontId="2"/>
  </si>
  <si>
    <t>3-1-1</t>
    <phoneticPr fontId="2"/>
  </si>
  <si>
    <t>取組に従事する従業員数</t>
    <rPh sb="0" eb="2">
      <t>トリクミ</t>
    </rPh>
    <rPh sb="3" eb="5">
      <t>ジュウジ</t>
    </rPh>
    <rPh sb="7" eb="10">
      <t>ジュウギョウイン</t>
    </rPh>
    <rPh sb="10" eb="11">
      <t>スウ</t>
    </rPh>
    <phoneticPr fontId="2"/>
  </si>
  <si>
    <t>補助事業期間中に、取組に従事する従業員数を記載してください。
※従業員とは正社員に準ずる雇用形態に属する者として計算。※概算も可</t>
    <rPh sb="0" eb="4">
      <t>ホジョジギョウ</t>
    </rPh>
    <rPh sb="4" eb="6">
      <t>キカン</t>
    </rPh>
    <rPh sb="6" eb="7">
      <t>チュウ</t>
    </rPh>
    <rPh sb="9" eb="11">
      <t>トリクミ</t>
    </rPh>
    <rPh sb="12" eb="14">
      <t>ジュウジ</t>
    </rPh>
    <rPh sb="16" eb="19">
      <t>ジュウギョウイン</t>
    </rPh>
    <rPh sb="19" eb="20">
      <t>スウ</t>
    </rPh>
    <rPh sb="21" eb="23">
      <t>キサイ</t>
    </rPh>
    <rPh sb="32" eb="35">
      <t>ジュウギョウイン</t>
    </rPh>
    <rPh sb="37" eb="40">
      <t>セイシャイン</t>
    </rPh>
    <rPh sb="41" eb="42">
      <t>ジュン</t>
    </rPh>
    <rPh sb="44" eb="46">
      <t>コヨウ</t>
    </rPh>
    <rPh sb="46" eb="48">
      <t>ケイタイ</t>
    </rPh>
    <rPh sb="49" eb="50">
      <t>ゾク</t>
    </rPh>
    <rPh sb="52" eb="53">
      <t>モノ</t>
    </rPh>
    <rPh sb="56" eb="58">
      <t>ケイサン</t>
    </rPh>
    <rPh sb="60" eb="62">
      <t>ガイサン</t>
    </rPh>
    <rPh sb="63" eb="64">
      <t>カ</t>
    </rPh>
    <phoneticPr fontId="2"/>
  </si>
  <si>
    <t>3-1-2</t>
    <phoneticPr fontId="2"/>
  </si>
  <si>
    <t>取組に従事するパート・アルバイト数</t>
    <rPh sb="0" eb="2">
      <t>トリクミ</t>
    </rPh>
    <rPh sb="3" eb="5">
      <t>ジュウジ</t>
    </rPh>
    <phoneticPr fontId="2"/>
  </si>
  <si>
    <t>補助事業期間中に、取組に従事するパート・アルバイト数を記載してください。 
※概算も可</t>
    <phoneticPr fontId="2"/>
  </si>
  <si>
    <t>事業パートナー等とのネットワーク構築状況</t>
    <rPh sb="7" eb="8">
      <t>トウ</t>
    </rPh>
    <rPh sb="16" eb="18">
      <t>コウチク</t>
    </rPh>
    <rPh sb="18" eb="20">
      <t>ジョウキョウ</t>
    </rPh>
    <phoneticPr fontId="2"/>
  </si>
  <si>
    <t>事業パートナー等とのネットワーク構築状況について、記載してください。</t>
    <phoneticPr fontId="2"/>
  </si>
  <si>
    <t>4-1</t>
    <phoneticPr fontId="2"/>
  </si>
  <si>
    <t>生産性向上等に係る取組における事業パートナー（外注先、仕入先、販売先、社外専門家等）とのネットワーク構築状況を、選択肢から回答してください。</t>
    <rPh sb="0" eb="3">
      <t>セイサンセイ</t>
    </rPh>
    <rPh sb="3" eb="5">
      <t>コウジョウ</t>
    </rPh>
    <rPh sb="5" eb="6">
      <t>トウ</t>
    </rPh>
    <rPh sb="7" eb="8">
      <t>カカ</t>
    </rPh>
    <rPh sb="9" eb="11">
      <t>トリクミ</t>
    </rPh>
    <rPh sb="15" eb="17">
      <t>ジギョウ</t>
    </rPh>
    <rPh sb="23" eb="26">
      <t>ガイチュウサキ</t>
    </rPh>
    <rPh sb="27" eb="30">
      <t>シイレサキ</t>
    </rPh>
    <rPh sb="31" eb="34">
      <t>ハンバイサキ</t>
    </rPh>
    <rPh sb="35" eb="37">
      <t>シャガイ</t>
    </rPh>
    <rPh sb="37" eb="40">
      <t>センモンカ</t>
    </rPh>
    <rPh sb="40" eb="41">
      <t>トウ</t>
    </rPh>
    <rPh sb="50" eb="52">
      <t>コウチク</t>
    </rPh>
    <rPh sb="52" eb="54">
      <t>ジョウキョウ</t>
    </rPh>
    <rPh sb="56" eb="59">
      <t>センタクシ</t>
    </rPh>
    <rPh sb="61" eb="63">
      <t>カイトウ</t>
    </rPh>
    <phoneticPr fontId="2"/>
  </si>
  <si>
    <t>4-2</t>
    <phoneticPr fontId="2"/>
  </si>
  <si>
    <t>構築している（今後構築予定の）ネットワークの詳細</t>
    <rPh sb="0" eb="2">
      <t>コウチク</t>
    </rPh>
    <rPh sb="7" eb="9">
      <t>コンゴ</t>
    </rPh>
    <rPh sb="9" eb="11">
      <t>コウチク</t>
    </rPh>
    <rPh sb="11" eb="13">
      <t>ヨテイ</t>
    </rPh>
    <rPh sb="22" eb="24">
      <t>ショウサイ</t>
    </rPh>
    <phoneticPr fontId="2"/>
  </si>
  <si>
    <t>上記回答の補足として、構築している（又は構築を要する）ネットワークの詳細につき、対象となる事業パートナーの属性（外注先等）を明確にした上で記載してください。
※4-1項目で「事業パートナーは必要とせず、したがってネットワーク等の構築も必要としない。」を選択した場合は、該当なしと記載してください。</t>
    <rPh sb="84" eb="86">
      <t>コウモク</t>
    </rPh>
    <rPh sb="127" eb="129">
      <t>センタク</t>
    </rPh>
    <rPh sb="131" eb="133">
      <t>バアイ</t>
    </rPh>
    <rPh sb="135" eb="137">
      <t>ガイトウ</t>
    </rPh>
    <rPh sb="140" eb="142">
      <t>キサイ</t>
    </rPh>
    <phoneticPr fontId="2"/>
  </si>
  <si>
    <t>(以下余白）</t>
    <rPh sb="1" eb="3">
      <t>イカ</t>
    </rPh>
    <rPh sb="3" eb="5">
      <t>ヨハク</t>
    </rPh>
    <phoneticPr fontId="2"/>
  </si>
  <si>
    <t>事業承継・M&amp;A補助金　12次公募 事業承継促進枠　公募申請（別紙）　承継予定者による生産性向上等に係る取組の内容や補助事業期間を通じた事業承継計画 2（申請期間：2025年8月22日～2025年9月19日）</t>
    <rPh sb="14" eb="15">
      <t>ジ</t>
    </rPh>
    <rPh sb="15" eb="17">
      <t>コウボ</t>
    </rPh>
    <rPh sb="18" eb="22">
      <t>ジギョウショウケイ</t>
    </rPh>
    <rPh sb="22" eb="25">
      <t>ソクシンワク</t>
    </rPh>
    <rPh sb="26" eb="28">
      <t>コウボ</t>
    </rPh>
    <rPh sb="35" eb="40">
      <t>ショウケイヨテイシャ</t>
    </rPh>
    <rPh sb="43" eb="46">
      <t>セイサンセイ</t>
    </rPh>
    <rPh sb="46" eb="48">
      <t>コウジョウ</t>
    </rPh>
    <rPh sb="48" eb="49">
      <t>トウ</t>
    </rPh>
    <rPh sb="50" eb="51">
      <t>カカ</t>
    </rPh>
    <rPh sb="52" eb="54">
      <t>トリクミ</t>
    </rPh>
    <rPh sb="70" eb="72">
      <t>ショウケイ</t>
    </rPh>
    <rPh sb="77" eb="79">
      <t>シンセイ</t>
    </rPh>
    <rPh sb="79" eb="81">
      <t>キカン</t>
    </rPh>
    <rPh sb="86" eb="87">
      <t>ネン</t>
    </rPh>
    <rPh sb="88" eb="89">
      <t>ガツ</t>
    </rPh>
    <rPh sb="91" eb="92">
      <t>ニチ</t>
    </rPh>
    <rPh sb="97" eb="98">
      <t>ネン</t>
    </rPh>
    <rPh sb="99" eb="100">
      <t>ガツ</t>
    </rPh>
    <rPh sb="102" eb="103">
      <t>ニチ</t>
    </rPh>
    <phoneticPr fontId="2"/>
  </si>
  <si>
    <t>＜記載に際しての注意＞</t>
    <phoneticPr fontId="2"/>
  </si>
  <si>
    <t>5.生産性向上等に係る取組の計画（5ヶ年）</t>
    <rPh sb="2" eb="5">
      <t>セイサンセイ</t>
    </rPh>
    <rPh sb="5" eb="7">
      <t>コウジョウ</t>
    </rPh>
    <rPh sb="7" eb="8">
      <t>トウ</t>
    </rPh>
    <phoneticPr fontId="2"/>
  </si>
  <si>
    <t>6.資金調達等に係る計画</t>
    <phoneticPr fontId="2"/>
  </si>
  <si>
    <t>7.補助金公募申請内容（事業費）</t>
    <rPh sb="5" eb="7">
      <t>コウボ</t>
    </rPh>
    <phoneticPr fontId="2"/>
  </si>
  <si>
    <r>
      <t>　・・・　表および各項目の緑着色部分が、回答の記載欄となります。尚、</t>
    </r>
    <r>
      <rPr>
        <u/>
        <sz val="10"/>
        <color theme="1"/>
        <rFont val="Yu Gothic UI"/>
        <family val="3"/>
        <charset val="128"/>
      </rPr>
      <t>設定されている回答欄の枠内で回答が収まるよう、記載量を調整してください</t>
    </r>
    <r>
      <rPr>
        <sz val="10"/>
        <color theme="1"/>
        <rFont val="Yu Gothic UI"/>
        <family val="3"/>
        <charset val="128"/>
      </rPr>
      <t>。</t>
    </r>
  </si>
  <si>
    <t>8.補助金公募申請内容（廃業費）</t>
    <rPh sb="5" eb="7">
      <t>コウボ</t>
    </rPh>
    <phoneticPr fontId="2"/>
  </si>
  <si>
    <t>■F列に「jGrants上のラベル（項目）名」の記載がある項目については、jGtants上の項目と回答を整合させる必要がありますので、（コピー＆ペースト機能等を利用して）jGrants上に転記してください。</t>
    <rPh sb="2" eb="3">
      <t>レツ</t>
    </rPh>
    <rPh sb="24" eb="26">
      <t>キサイ</t>
    </rPh>
    <rPh sb="29" eb="31">
      <t>コウモク</t>
    </rPh>
    <rPh sb="44" eb="45">
      <t>ジョウ</t>
    </rPh>
    <rPh sb="46" eb="48">
      <t>コウモク</t>
    </rPh>
    <rPh sb="49" eb="51">
      <t>カイトウ</t>
    </rPh>
    <rPh sb="52" eb="54">
      <t>セイゴウ</t>
    </rPh>
    <rPh sb="57" eb="59">
      <t>ヒツヨウ</t>
    </rPh>
    <rPh sb="76" eb="78">
      <t>キノウ</t>
    </rPh>
    <rPh sb="78" eb="79">
      <t>トウ</t>
    </rPh>
    <rPh sb="80" eb="82">
      <t>リヨウ</t>
    </rPh>
    <rPh sb="92" eb="93">
      <t>ジョウ</t>
    </rPh>
    <rPh sb="94" eb="96">
      <t>テンキ</t>
    </rPh>
    <phoneticPr fontId="2"/>
  </si>
  <si>
    <t>9.交付予定額の合計</t>
    <rPh sb="4" eb="6">
      <t>ヨテイ</t>
    </rPh>
    <phoneticPr fontId="2"/>
  </si>
  <si>
    <t>5.生産性向上等に係る取組の計画（5ヶ年）</t>
    <rPh sb="2" eb="5">
      <t>セイサンセイ</t>
    </rPh>
    <rPh sb="5" eb="7">
      <t>コウジョウ</t>
    </rPh>
    <rPh sb="7" eb="8">
      <t>トウ</t>
    </rPh>
    <rPh sb="9" eb="10">
      <t>カカ</t>
    </rPh>
    <rPh sb="11" eb="13">
      <t>トリクミ</t>
    </rPh>
    <rPh sb="14" eb="16">
      <t>ケイカク</t>
    </rPh>
    <rPh sb="19" eb="20">
      <t>ネン</t>
    </rPh>
    <phoneticPr fontId="2"/>
  </si>
  <si>
    <t>（単位：円）</t>
    <rPh sb="1" eb="3">
      <t>タンイ</t>
    </rPh>
    <rPh sb="4" eb="5">
      <t>エン</t>
    </rPh>
    <phoneticPr fontId="2"/>
  </si>
  <si>
    <t>記載項目</t>
    <rPh sb="0" eb="2">
      <t>キサイ</t>
    </rPh>
    <rPh sb="2" eb="4">
      <t>コウモク</t>
    </rPh>
    <phoneticPr fontId="2"/>
  </si>
  <si>
    <t>補助事業完了期限日を含む
事業年度</t>
    <rPh sb="0" eb="4">
      <t>ホジョジギョウ</t>
    </rPh>
    <rPh sb="4" eb="6">
      <t>カンリョウ</t>
    </rPh>
    <rPh sb="6" eb="8">
      <t>キゲン</t>
    </rPh>
    <rPh sb="8" eb="9">
      <t>ビ</t>
    </rPh>
    <rPh sb="10" eb="11">
      <t>フク</t>
    </rPh>
    <rPh sb="13" eb="17">
      <t>ジギョウネンド</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</si>
  <si>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</si>
  <si>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</si>
  <si>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</si>
  <si>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</si>
  <si>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</si>
  <si>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（対象期間）</t>
    <rPh sb="1" eb="3">
      <t>タイショウ</t>
    </rPh>
    <rPh sb="3" eb="5">
      <t>キカン</t>
    </rPh>
    <phoneticPr fontId="2"/>
  </si>
  <si>
    <t>202X年XX月～XX月</t>
    <rPh sb="4" eb="5">
      <t>ネン</t>
    </rPh>
    <rPh sb="7" eb="8">
      <t>ガツ</t>
    </rPh>
    <rPh sb="11" eb="12">
      <t>ガツ</t>
    </rPh>
    <phoneticPr fontId="2"/>
  </si>
  <si>
    <t>生産性向上等に係る取組の
事業計画期間（5年）における計画内容
※補助事業完了期限日を含む事業年度も含む</t>
    <rPh sb="0" eb="3">
      <t>セイサンセイ</t>
    </rPh>
    <rPh sb="3" eb="5">
      <t>コウジョウ</t>
    </rPh>
    <rPh sb="5" eb="6">
      <t>トウ</t>
    </rPh>
    <rPh sb="7" eb="8">
      <t>カカ</t>
    </rPh>
    <rPh sb="9" eb="11">
      <t>トリクミ</t>
    </rPh>
    <rPh sb="13" eb="15">
      <t>ジギョウ</t>
    </rPh>
    <rPh sb="15" eb="17">
      <t>ケイカク</t>
    </rPh>
    <rPh sb="17" eb="19">
      <t>キカン</t>
    </rPh>
    <rPh sb="21" eb="22">
      <t>ネン</t>
    </rPh>
    <rPh sb="27" eb="29">
      <t>ケイカク</t>
    </rPh>
    <rPh sb="29" eb="31">
      <t>ナイヨウ</t>
    </rPh>
    <rPh sb="33" eb="37">
      <t>ホジョジギョウ</t>
    </rPh>
    <rPh sb="37" eb="39">
      <t>カンリョウ</t>
    </rPh>
    <rPh sb="39" eb="42">
      <t>キゲンビ</t>
    </rPh>
    <rPh sb="43" eb="44">
      <t>フク</t>
    </rPh>
    <rPh sb="45" eb="49">
      <t>ジギョウネンド</t>
    </rPh>
    <rPh sb="50" eb="51">
      <t>フク</t>
    </rPh>
    <phoneticPr fontId="2"/>
  </si>
  <si>
    <t>事業計画期間（5年）に取り組む事業内容と実施時期を具体的に記載してください。
--------------------
（記載例）
X月：○○の調達検討、採用活動開始
X月：△△試作のための機械設備導入
X月：××に関する試作・改良
X月：□□出願のための専門家相談、販売戦略検討
X月：販売用Webサイト制作、展示会出展
X月：○○での販売開始
上記事業内容の実施を通じて、XXXXをXXXすることを目標とする。</t>
    <rPh sb="0" eb="2">
      <t>ジギョウ</t>
    </rPh>
    <rPh sb="2" eb="4">
      <t>ケイカク</t>
    </rPh>
    <rPh sb="4" eb="6">
      <t>キカン</t>
    </rPh>
    <rPh sb="25" eb="28">
      <t>グタイテキ</t>
    </rPh>
    <rPh sb="29" eb="31">
      <t>キサイ</t>
    </rPh>
    <rPh sb="61" eb="63">
      <t>キサイ</t>
    </rPh>
    <rPh sb="63" eb="64">
      <t>レイ</t>
    </rPh>
    <rPh sb="72" eb="74">
      <t>チョウタツ</t>
    </rPh>
    <rPh sb="74" eb="76">
      <t>ケントウ</t>
    </rPh>
    <rPh sb="77" eb="79">
      <t>サイヨウ</t>
    </rPh>
    <rPh sb="79" eb="81">
      <t>カツドウ</t>
    </rPh>
    <rPh sb="81" eb="83">
      <t>カイシ</t>
    </rPh>
    <rPh sb="89" eb="91">
      <t>シサク</t>
    </rPh>
    <rPh sb="95" eb="97">
      <t>キカイ</t>
    </rPh>
    <rPh sb="97" eb="99">
      <t>セツビ</t>
    </rPh>
    <rPh sb="99" eb="101">
      <t>ドウニュウ</t>
    </rPh>
    <rPh sb="118" eb="119">
      <t>ガツ</t>
    </rPh>
    <rPh sb="122" eb="124">
      <t>シュツガン</t>
    </rPh>
    <rPh sb="128" eb="131">
      <t>センモンカ</t>
    </rPh>
    <rPh sb="131" eb="133">
      <t>ソウダン</t>
    </rPh>
    <rPh sb="134" eb="138">
      <t>ハンバイセンリャク</t>
    </rPh>
    <rPh sb="138" eb="140">
      <t>ケントウ</t>
    </rPh>
    <rPh sb="144" eb="147">
      <t>ハンバイヨウ</t>
    </rPh>
    <rPh sb="153" eb="155">
      <t>セイサク</t>
    </rPh>
    <rPh sb="156" eb="159">
      <t>テンジカイ</t>
    </rPh>
    <rPh sb="159" eb="161">
      <t>シュッテン</t>
    </rPh>
    <rPh sb="169" eb="171">
      <t>ハンバイ</t>
    </rPh>
    <rPh sb="171" eb="173">
      <t>カイシ</t>
    </rPh>
    <rPh sb="175" eb="177">
      <t>ジョウキ</t>
    </rPh>
    <rPh sb="177" eb="179">
      <t>ジギョウ</t>
    </rPh>
    <rPh sb="179" eb="181">
      <t>ナイヨウ</t>
    </rPh>
    <rPh sb="182" eb="184">
      <t>ジッシ</t>
    </rPh>
    <rPh sb="185" eb="186">
      <t>ツウ</t>
    </rPh>
    <rPh sb="202" eb="204">
      <t>モクヒョウ</t>
    </rPh>
    <phoneticPr fontId="2"/>
  </si>
  <si>
    <t>廃業に関する計画</t>
    <rPh sb="0" eb="2">
      <t>ハイギョウ</t>
    </rPh>
    <rPh sb="3" eb="4">
      <t>カン</t>
    </rPh>
    <rPh sb="6" eb="8">
      <t>ケイカク</t>
    </rPh>
    <phoneticPr fontId="2"/>
  </si>
  <si>
    <t>廃業等を行う事業/事業所がある場合のみ記載してください。
（記載例）
X月：●●事業所の廃止</t>
    <rPh sb="0" eb="2">
      <t>ハイギョウ</t>
    </rPh>
    <rPh sb="2" eb="3">
      <t>トウ</t>
    </rPh>
    <rPh sb="4" eb="5">
      <t>オコナ</t>
    </rPh>
    <rPh sb="6" eb="8">
      <t>ジギョウ</t>
    </rPh>
    <rPh sb="9" eb="12">
      <t>ジギョウショ</t>
    </rPh>
    <rPh sb="15" eb="17">
      <t>バアイ</t>
    </rPh>
    <rPh sb="19" eb="21">
      <t>キサイ</t>
    </rPh>
    <rPh sb="36" eb="37">
      <t>ガツ</t>
    </rPh>
    <rPh sb="40" eb="43">
      <t>ジギョウショ</t>
    </rPh>
    <rPh sb="44" eb="46">
      <t>ハイシ</t>
    </rPh>
    <phoneticPr fontId="2"/>
  </si>
  <si>
    <t>⑩生産性向上等に係る取組に従事する従業員数</t>
    <rPh sb="1" eb="4">
      <t>セイサンセイ</t>
    </rPh>
    <rPh sb="4" eb="6">
      <t>コウジョウ</t>
    </rPh>
    <rPh sb="6" eb="7">
      <t>トウ</t>
    </rPh>
    <rPh sb="8" eb="9">
      <t>カカ</t>
    </rPh>
    <rPh sb="10" eb="12">
      <t>トリクミ</t>
    </rPh>
    <rPh sb="13" eb="15">
      <t>ジュウジ</t>
    </rPh>
    <rPh sb="17" eb="21">
      <t>ジュウギョウインスウ</t>
    </rPh>
    <phoneticPr fontId="2"/>
  </si>
  <si>
    <t>単位：名</t>
    <rPh sb="0" eb="2">
      <t>タンイ</t>
    </rPh>
    <rPh sb="3" eb="4">
      <t>メイ</t>
    </rPh>
    <phoneticPr fontId="2"/>
  </si>
  <si>
    <t>①売上高</t>
    <rPh sb="1" eb="4">
      <t>ウリアゲダカ</t>
    </rPh>
    <phoneticPr fontId="2"/>
  </si>
  <si>
    <t>単位：円</t>
    <rPh sb="0" eb="2">
      <t>タンイ</t>
    </rPh>
    <rPh sb="3" eb="4">
      <t>エン</t>
    </rPh>
    <phoneticPr fontId="2"/>
  </si>
  <si>
    <t>②売上原価</t>
    <rPh sb="1" eb="3">
      <t>ウリアゲ</t>
    </rPh>
    <rPh sb="3" eb="5">
      <t>ゲンカ</t>
    </rPh>
    <phoneticPr fontId="2"/>
  </si>
  <si>
    <t>単位：円</t>
    <phoneticPr fontId="2"/>
  </si>
  <si>
    <t>③売上総利益</t>
    <rPh sb="1" eb="3">
      <t>ウリアゲ</t>
    </rPh>
    <rPh sb="3" eb="6">
      <t>ソウリエキ</t>
    </rPh>
    <phoneticPr fontId="2"/>
  </si>
  <si>
    <t>※自動計算</t>
    <rPh sb="1" eb="5">
      <t>ジドウケイサン</t>
    </rPh>
    <phoneticPr fontId="2"/>
  </si>
  <si>
    <t>④販売費及び一般管理費</t>
    <rPh sb="1" eb="4">
      <t>ハンバイヒ</t>
    </rPh>
    <rPh sb="4" eb="5">
      <t>オヨ</t>
    </rPh>
    <rPh sb="6" eb="11">
      <t>イッパンカンリヒ</t>
    </rPh>
    <phoneticPr fontId="2"/>
  </si>
  <si>
    <t>⑤営業利益</t>
    <rPh sb="1" eb="3">
      <t>エイギョウ</t>
    </rPh>
    <rPh sb="3" eb="5">
      <t>リエキ</t>
    </rPh>
    <phoneticPr fontId="2"/>
  </si>
  <si>
    <t>⑥経常利益</t>
    <rPh sb="1" eb="5">
      <t>ケイジョウリエキ</t>
    </rPh>
    <phoneticPr fontId="2"/>
  </si>
  <si>
    <t>売上高/営業利益の整合性</t>
    <rPh sb="0" eb="2">
      <t>ウリアゲ</t>
    </rPh>
    <rPh sb="2" eb="3">
      <t>ダカ</t>
    </rPh>
    <rPh sb="4" eb="6">
      <t>エイギョウ</t>
    </rPh>
    <rPh sb="6" eb="8">
      <t>リエキ</t>
    </rPh>
    <rPh sb="9" eb="12">
      <t>セイゴウセイ</t>
    </rPh>
    <phoneticPr fontId="2"/>
  </si>
  <si>
    <t>数値の正確性を確認すること</t>
    <rPh sb="0" eb="2">
      <t>スウチ</t>
    </rPh>
    <rPh sb="3" eb="6">
      <t>セイカクセイ</t>
    </rPh>
    <rPh sb="7" eb="9">
      <t>カクニン</t>
    </rPh>
    <phoneticPr fontId="2"/>
  </si>
  <si>
    <t>⑦人件費</t>
    <rPh sb="1" eb="4">
      <t>ジンケンヒ</t>
    </rPh>
    <phoneticPr fontId="2"/>
  </si>
  <si>
    <t>⑧減価償却費</t>
    <rPh sb="1" eb="6">
      <t>ゲンカショウキャクヒ</t>
    </rPh>
    <phoneticPr fontId="2"/>
  </si>
  <si>
    <t>※自動計算</t>
  </si>
  <si>
    <t>（うち、普通償却費）</t>
    <rPh sb="4" eb="9">
      <t>フツウショウキャクヒ</t>
    </rPh>
    <phoneticPr fontId="2"/>
  </si>
  <si>
    <t>（うち、特別償却費）</t>
    <rPh sb="4" eb="6">
      <t>トクベツ</t>
    </rPh>
    <phoneticPr fontId="2"/>
  </si>
  <si>
    <t>⑨付加価値額</t>
    <rPh sb="1" eb="6">
      <t>フカカチガク</t>
    </rPh>
    <phoneticPr fontId="2"/>
  </si>
  <si>
    <t>⑤+⑦+⑧　※自動計算</t>
    <rPh sb="7" eb="11">
      <t>ジドウケイサン</t>
    </rPh>
    <phoneticPr fontId="2"/>
  </si>
  <si>
    <t>（⑨の伸び率：%）CAGR</t>
    <rPh sb="3" eb="4">
      <t>ノ</t>
    </rPh>
    <rPh sb="5" eb="6">
      <t>リツ</t>
    </rPh>
    <phoneticPr fontId="2"/>
  </si>
  <si>
    <t>※自動計算</t>
    <phoneticPr fontId="2"/>
  </si>
  <si>
    <t>（⑨の伸び率：%）対前年比
※CAGRで計算不可の場合のみ対前年比で計算</t>
    <rPh sb="3" eb="4">
      <t>ノ</t>
    </rPh>
    <rPh sb="5" eb="6">
      <t>リツ</t>
    </rPh>
    <rPh sb="9" eb="10">
      <t>タイ</t>
    </rPh>
    <rPh sb="10" eb="13">
      <t>ゼンネンヒ</t>
    </rPh>
    <phoneticPr fontId="2"/>
  </si>
  <si>
    <t>⑪1人当たりの付加価値額</t>
    <phoneticPr fontId="2"/>
  </si>
  <si>
    <t>(⑤+⑦+⑧) / ⑩ ※自動計算</t>
    <phoneticPr fontId="2"/>
  </si>
  <si>
    <t>（⑪の伸び率：%）CAGR</t>
    <rPh sb="3" eb="4">
      <t>ノ</t>
    </rPh>
    <rPh sb="5" eb="6">
      <t>リツ</t>
    </rPh>
    <phoneticPr fontId="2"/>
  </si>
  <si>
    <t>（⑪の伸び率：%）対前年比
※CAGRで計算不可の場合のみ対前年比で計算</t>
    <rPh sb="3" eb="4">
      <t>ノ</t>
    </rPh>
    <rPh sb="5" eb="6">
      <t>リツ</t>
    </rPh>
    <phoneticPr fontId="2"/>
  </si>
  <si>
    <t>生産性向上要件の充足状況</t>
    <rPh sb="0" eb="3">
      <t>セイサンセイ</t>
    </rPh>
    <rPh sb="3" eb="5">
      <t>コウジョウ</t>
    </rPh>
    <rPh sb="5" eb="7">
      <t>ヨウケン</t>
    </rPh>
    <rPh sb="8" eb="10">
      <t>ジュウソク</t>
    </rPh>
    <rPh sb="10" eb="12">
      <t>ジョウキョウ</t>
    </rPh>
    <phoneticPr fontId="2"/>
  </si>
  <si>
    <t>事業承継計画における充足</t>
    <rPh sb="0" eb="2">
      <t>ジギョウ</t>
    </rPh>
    <rPh sb="2" eb="4">
      <t>ショウケイ</t>
    </rPh>
    <rPh sb="4" eb="6">
      <t>ケイカク</t>
    </rPh>
    <rPh sb="10" eb="12">
      <t>ジュウソク</t>
    </rPh>
    <phoneticPr fontId="2"/>
  </si>
  <si>
    <t>該当必須</t>
    <phoneticPr fontId="2"/>
  </si>
  <si>
    <t>【上表補足】
売上計画の算定根拠</t>
    <rPh sb="1" eb="3">
      <t>ジョウヒョウ</t>
    </rPh>
    <rPh sb="3" eb="5">
      <t>ホソク</t>
    </rPh>
    <rPh sb="7" eb="9">
      <t>ウリアゲ</t>
    </rPh>
    <rPh sb="9" eb="11">
      <t>ケイカク</t>
    </rPh>
    <rPh sb="12" eb="14">
      <t>サンテイ</t>
    </rPh>
    <rPh sb="14" eb="16">
      <t>コンキョ</t>
    </rPh>
    <phoneticPr fontId="2"/>
  </si>
  <si>
    <t>上表内の①～⑥数値の記載に際して、算定根拠や妥当性など補足事項があれば本項目に記載してください。</t>
    <rPh sb="0" eb="2">
      <t>ジョウヒョウ</t>
    </rPh>
    <rPh sb="2" eb="3">
      <t>ナイ</t>
    </rPh>
    <rPh sb="7" eb="9">
      <t>スウチ</t>
    </rPh>
    <rPh sb="10" eb="12">
      <t>キサイ</t>
    </rPh>
    <rPh sb="13" eb="14">
      <t>サイ</t>
    </rPh>
    <rPh sb="17" eb="21">
      <t>サンテイコンキョ</t>
    </rPh>
    <rPh sb="22" eb="25">
      <t>ダトウセイ</t>
    </rPh>
    <rPh sb="27" eb="31">
      <t>ホソクジコウ</t>
    </rPh>
    <rPh sb="35" eb="38">
      <t>ホンコウモク</t>
    </rPh>
    <rPh sb="39" eb="41">
      <t>キサイ</t>
    </rPh>
    <phoneticPr fontId="2"/>
  </si>
  <si>
    <t>6.資金調達等に係る計画</t>
    <rPh sb="2" eb="6">
      <t>シキンチョウタツ</t>
    </rPh>
    <rPh sb="6" eb="7">
      <t>トウ</t>
    </rPh>
    <rPh sb="8" eb="9">
      <t>カカ</t>
    </rPh>
    <rPh sb="10" eb="12">
      <t>ケイカク</t>
    </rPh>
    <phoneticPr fontId="2"/>
  </si>
  <si>
    <t>補助事業完了期限日を含む
事業年度</t>
    <phoneticPr fontId="2"/>
  </si>
  <si>
    <t>⑫設備投資額</t>
    <phoneticPr fontId="2"/>
  </si>
  <si>
    <t>⑬運転資金</t>
    <rPh sb="1" eb="3">
      <t>ウンテン</t>
    </rPh>
    <rPh sb="3" eb="5">
      <t>シキン</t>
    </rPh>
    <phoneticPr fontId="2"/>
  </si>
  <si>
    <t>（⑫+⑬の合計額）</t>
    <rPh sb="5" eb="8">
      <t>ゴウケイガク</t>
    </rPh>
    <phoneticPr fontId="2"/>
  </si>
  <si>
    <t>⑭資金調達額</t>
    <rPh sb="1" eb="5">
      <t>シキンチョウタツ</t>
    </rPh>
    <rPh sb="5" eb="6">
      <t>ガク</t>
    </rPh>
    <phoneticPr fontId="2"/>
  </si>
  <si>
    <t>（政府系金融機関借入）</t>
    <phoneticPr fontId="2"/>
  </si>
  <si>
    <t>（民間金融機関借入）</t>
    <rPh sb="1" eb="3">
      <t>ミンカン</t>
    </rPh>
    <rPh sb="3" eb="5">
      <t>キンユウ</t>
    </rPh>
    <rPh sb="5" eb="7">
      <t>キカン</t>
    </rPh>
    <rPh sb="7" eb="9">
      <t>カリイレ</t>
    </rPh>
    <phoneticPr fontId="2"/>
  </si>
  <si>
    <t>（自己資金）</t>
    <phoneticPr fontId="2"/>
  </si>
  <si>
    <t>（その他）</t>
    <rPh sb="3" eb="4">
      <t>タ</t>
    </rPh>
    <phoneticPr fontId="2"/>
  </si>
  <si>
    <t>単位：円</t>
  </si>
  <si>
    <t>（整合結果：⑫+⑬=⑭）</t>
    <rPh sb="1" eb="3">
      <t>セイゴウ</t>
    </rPh>
    <rPh sb="3" eb="5">
      <t>ケッカ</t>
    </rPh>
    <phoneticPr fontId="2"/>
  </si>
  <si>
    <t>⑫と⑬の合計額が⑭と一致</t>
    <rPh sb="4" eb="7">
      <t>ゴウケイガク</t>
    </rPh>
    <rPh sb="10" eb="12">
      <t>イッチ</t>
    </rPh>
    <phoneticPr fontId="2"/>
  </si>
  <si>
    <t>【上表補足】
資金調達等の妥当性</t>
    <rPh sb="1" eb="3">
      <t>ジョウヒョウ</t>
    </rPh>
    <rPh sb="3" eb="5">
      <t>ホソク</t>
    </rPh>
    <rPh sb="7" eb="9">
      <t>シキン</t>
    </rPh>
    <rPh sb="9" eb="11">
      <t>チョウタツ</t>
    </rPh>
    <rPh sb="11" eb="12">
      <t>トウ</t>
    </rPh>
    <rPh sb="13" eb="15">
      <t>ダトウ</t>
    </rPh>
    <rPh sb="15" eb="16">
      <t>セイ</t>
    </rPh>
    <phoneticPr fontId="2"/>
  </si>
  <si>
    <t>上表内の⑫～⑭数値の記載に際して、すでに借入先や調達目処が立っている等、補足事項があれば本項目に記載してください。</t>
    <rPh sb="0" eb="2">
      <t>ジョウヒョウ</t>
    </rPh>
    <rPh sb="2" eb="3">
      <t>ナイ</t>
    </rPh>
    <rPh sb="7" eb="9">
      <t>スウチ</t>
    </rPh>
    <rPh sb="10" eb="12">
      <t>キサイ</t>
    </rPh>
    <rPh sb="13" eb="14">
      <t>サイ</t>
    </rPh>
    <rPh sb="20" eb="22">
      <t>カリイレ</t>
    </rPh>
    <rPh sb="22" eb="23">
      <t>サキ</t>
    </rPh>
    <rPh sb="24" eb="26">
      <t>チョウタツ</t>
    </rPh>
    <rPh sb="26" eb="28">
      <t>メド</t>
    </rPh>
    <rPh sb="29" eb="30">
      <t>タ</t>
    </rPh>
    <rPh sb="34" eb="35">
      <t>トウ</t>
    </rPh>
    <rPh sb="36" eb="38">
      <t>ホソク</t>
    </rPh>
    <rPh sb="38" eb="40">
      <t>ジコウ</t>
    </rPh>
    <rPh sb="44" eb="45">
      <t>ホン</t>
    </rPh>
    <rPh sb="45" eb="47">
      <t>コウモク</t>
    </rPh>
    <rPh sb="48" eb="50">
      <t>キサイ</t>
    </rPh>
    <phoneticPr fontId="2"/>
  </si>
  <si>
    <t>7.補助金公募申請内容（事業費）</t>
    <rPh sb="2" eb="5">
      <t>ホジョキン</t>
    </rPh>
    <rPh sb="5" eb="7">
      <t>コウボ</t>
    </rPh>
    <rPh sb="7" eb="9">
      <t>シンセイ</t>
    </rPh>
    <rPh sb="9" eb="11">
      <t>ナイヨウ</t>
    </rPh>
    <rPh sb="12" eb="15">
      <t>ジギョウヒ</t>
    </rPh>
    <phoneticPr fontId="2"/>
  </si>
  <si>
    <r>
      <t>※経費区分ごとの申請において、記載する経費項目が下表の項目数を超える場合は、項目内容をまとめて記載してください。</t>
    </r>
    <r>
      <rPr>
        <b/>
        <sz val="11"/>
        <color rgb="FFFF0000"/>
        <rFont val="Yu Gothic UI"/>
        <family val="3"/>
        <charset val="128"/>
      </rPr>
      <t>個人事業主による共同申請の場合、事業承継前の費用拠出を想定している場合は被承継者が負担する前提で記載してください。</t>
    </r>
    <rPh sb="1" eb="3">
      <t>ケイヒ</t>
    </rPh>
    <rPh sb="3" eb="5">
      <t>クブン</t>
    </rPh>
    <rPh sb="8" eb="10">
      <t>シンセイ</t>
    </rPh>
    <rPh sb="15" eb="17">
      <t>キサイ</t>
    </rPh>
    <rPh sb="19" eb="23">
      <t>ケイヒコウモク</t>
    </rPh>
    <rPh sb="24" eb="26">
      <t>カヒョウ</t>
    </rPh>
    <rPh sb="27" eb="30">
      <t>コウモクスウ</t>
    </rPh>
    <rPh sb="31" eb="32">
      <t>コ</t>
    </rPh>
    <rPh sb="34" eb="36">
      <t>バアイ</t>
    </rPh>
    <rPh sb="38" eb="40">
      <t>コウモク</t>
    </rPh>
    <rPh sb="40" eb="42">
      <t>ナイヨウ</t>
    </rPh>
    <rPh sb="47" eb="49">
      <t>キサイ</t>
    </rPh>
    <phoneticPr fontId="2"/>
  </si>
  <si>
    <t>金額（単位：円）</t>
    <rPh sb="0" eb="2">
      <t>キンガク</t>
    </rPh>
    <rPh sb="3" eb="5">
      <t>タンイ</t>
    </rPh>
    <rPh sb="6" eb="7">
      <t>エン</t>
    </rPh>
    <phoneticPr fontId="2"/>
  </si>
  <si>
    <t>経費の内容（30字以内）</t>
    <rPh sb="0" eb="2">
      <t>ケイヒ</t>
    </rPh>
    <rPh sb="3" eb="5">
      <t>ナイヨウ</t>
    </rPh>
    <rPh sb="8" eb="9">
      <t>ジ</t>
    </rPh>
    <rPh sb="9" eb="11">
      <t>イナイ</t>
    </rPh>
    <phoneticPr fontId="2"/>
  </si>
  <si>
    <t>補助事業実施上の使途、必要性</t>
    <rPh sb="0" eb="4">
      <t>ホジョジギョウ</t>
    </rPh>
    <rPh sb="4" eb="6">
      <t>ジッシ</t>
    </rPh>
    <rPh sb="6" eb="7">
      <t>ウエ</t>
    </rPh>
    <rPh sb="8" eb="10">
      <t>シト</t>
    </rPh>
    <rPh sb="11" eb="14">
      <t>ヒツヨウセイ</t>
    </rPh>
    <phoneticPr fontId="2"/>
  </si>
  <si>
    <t>補助対象経費の入力に関する注意点</t>
    <rPh sb="0" eb="6">
      <t>ホジョタイショウケイヒ</t>
    </rPh>
    <rPh sb="7" eb="9">
      <t>ニュウリョク</t>
    </rPh>
    <rPh sb="10" eb="11">
      <t>カン</t>
    </rPh>
    <rPh sb="13" eb="16">
      <t>チュウイテン</t>
    </rPh>
    <phoneticPr fontId="2"/>
  </si>
  <si>
    <t>設備費（1）</t>
    <rPh sb="0" eb="3">
      <t>セツビヒ</t>
    </rPh>
    <phoneticPr fontId="2"/>
  </si>
  <si>
    <r>
      <t>・補助対象経費の申請に際しては、必ず「</t>
    </r>
    <r>
      <rPr>
        <b/>
        <sz val="9.8000000000000007"/>
        <color rgb="FFFF0000"/>
        <rFont val="Yu Gothic UI"/>
        <family val="3"/>
        <charset val="128"/>
      </rPr>
      <t>【公募要領】（別紙）補助対象経費</t>
    </r>
    <r>
      <rPr>
        <sz val="9.8000000000000007"/>
        <color rgb="FFFF0000"/>
        <rFont val="Yu Gothic UI"/>
        <family val="3"/>
        <charset val="128"/>
      </rPr>
      <t>」および当補助金Webサイト内FAQ等を参照してください。
・申請された経費については、</t>
    </r>
    <r>
      <rPr>
        <b/>
        <sz val="9.6"/>
        <color rgb="FFFF0000"/>
        <rFont val="Yu Gothic UI"/>
        <family val="3"/>
        <charset val="128"/>
      </rPr>
      <t>補助事業期間終了後の実績報告で提出される書類を確定検査した結果、対象か対象外かを判断します</t>
    </r>
    <r>
      <rPr>
        <sz val="9.8000000000000007"/>
        <color rgb="FFFF0000"/>
        <rFont val="Yu Gothic UI"/>
        <family val="3"/>
        <charset val="128"/>
      </rPr>
      <t>。</t>
    </r>
    <r>
      <rPr>
        <sz val="9.8000000000000007"/>
        <color theme="1"/>
        <rFont val="Yu Gothic UI"/>
        <family val="3"/>
        <charset val="128"/>
      </rPr>
      <t xml:space="preserve">
・以下、経費申請において混同されやすい対象外経費を抜粋して記載しますので、「【公募要領】（別紙）補助対象経費」と併せて確認してください。
</t>
    </r>
    <r>
      <rPr>
        <sz val="9.8000000000000007"/>
        <color rgb="FFFF0000"/>
        <rFont val="Yu Gothic UI"/>
        <family val="3"/>
        <charset val="128"/>
      </rPr>
      <t xml:space="preserve">
</t>
    </r>
    <r>
      <rPr>
        <b/>
        <sz val="10"/>
        <rFont val="Yu Gothic UI"/>
        <family val="3"/>
        <charset val="128"/>
      </rPr>
      <t xml:space="preserve">【対象とならない経費】
</t>
    </r>
    <r>
      <rPr>
        <b/>
        <sz val="10"/>
        <color rgb="FF002060"/>
        <rFont val="Yu Gothic UI"/>
        <family val="3"/>
        <charset val="128"/>
      </rPr>
      <t>＜全般＞</t>
    </r>
    <r>
      <rPr>
        <b/>
        <sz val="10"/>
        <rFont val="Yu Gothic UI"/>
        <family val="3"/>
        <charset val="128"/>
      </rPr>
      <t xml:space="preserve">
・人件費　</t>
    </r>
    <r>
      <rPr>
        <sz val="10"/>
        <rFont val="Yu Gothic UI"/>
        <family val="3"/>
        <charset val="128"/>
      </rPr>
      <t>求人費用（広告掲載費用等含む）　</t>
    </r>
    <r>
      <rPr>
        <sz val="10"/>
        <rFont val="Yu Gothic UI"/>
        <family val="3"/>
        <charset val="2"/>
      </rPr>
      <t></t>
    </r>
    <r>
      <rPr>
        <sz val="10"/>
        <rFont val="Yu Gothic UI"/>
        <family val="3"/>
        <charset val="128"/>
      </rPr>
      <t xml:space="preserve">振込手数料
通信運搬費（電話代、切手代、インターネット利用料金等）
</t>
    </r>
    <r>
      <rPr>
        <b/>
        <sz val="10"/>
        <rFont val="Yu Gothic UI"/>
        <family val="3"/>
        <charset val="128"/>
      </rPr>
      <t>事務用品・衣類・食器等の消耗品に類する費用、書籍代、包装紙等</t>
    </r>
    <r>
      <rPr>
        <sz val="10"/>
        <rFont val="Yu Gothic UI"/>
        <family val="3"/>
        <charset val="128"/>
      </rPr>
      <t xml:space="preserve">
団体等の会費、フランチャイズ契約に伴う加盟料・一括広告費
・事業承継にかかる費用（譲受資産の購入費用等）
</t>
    </r>
    <r>
      <rPr>
        <b/>
        <sz val="10"/>
        <rFont val="Yu Gothic UI"/>
        <family val="3"/>
        <charset val="128"/>
      </rPr>
      <t>経営者及び従業員等のスキルアップ、能力開発のための研修に係る費用</t>
    </r>
    <r>
      <rPr>
        <sz val="10"/>
        <rFont val="Yu Gothic UI"/>
        <family val="3"/>
        <charset val="128"/>
      </rPr>
      <t xml:space="preserve">
</t>
    </r>
    <r>
      <rPr>
        <b/>
        <sz val="10"/>
        <rFont val="Yu Gothic UI"/>
        <family val="3"/>
        <charset val="128"/>
      </rPr>
      <t>売上原価、製造原価の対象となるもの　</t>
    </r>
    <r>
      <rPr>
        <sz val="10"/>
        <rFont val="Yu Gothic UI"/>
        <family val="3"/>
        <charset val="128"/>
      </rPr>
      <t xml:space="preserve">例）商品デザイン、パッケージデザイン、商品開発費
</t>
    </r>
    <r>
      <rPr>
        <b/>
        <sz val="10"/>
        <color rgb="FFFF0000"/>
        <rFont val="Yu Gothic UI"/>
        <family val="3"/>
        <charset val="128"/>
      </rPr>
      <t>・</t>
    </r>
    <r>
      <rPr>
        <b/>
        <u/>
        <sz val="10"/>
        <color rgb="FFFF0000"/>
        <rFont val="Yu Gothic UI"/>
        <family val="3"/>
        <charset val="128"/>
      </rPr>
      <t xml:space="preserve">Webサイトの新規制作・更新等に掛かる費用、ソフトウェアやシステム開発に係る費用
</t>
    </r>
    <r>
      <rPr>
        <b/>
        <sz val="10"/>
        <color rgb="FFFF0000"/>
        <rFont val="Yu Gothic UI"/>
        <family val="3"/>
        <charset val="128"/>
      </rPr>
      <t>・</t>
    </r>
    <r>
      <rPr>
        <b/>
        <u/>
        <sz val="10"/>
        <color rgb="FFFF0000"/>
        <rFont val="Yu Gothic UI"/>
        <family val="3"/>
        <charset val="128"/>
      </rPr>
      <t>広告に係る費用（媒体は問わない。インターネット広告も対象外）</t>
    </r>
    <r>
      <rPr>
        <sz val="9.8000000000000007"/>
        <color theme="1"/>
        <rFont val="Yu Gothic UI"/>
        <family val="3"/>
        <charset val="128"/>
      </rPr>
      <t xml:space="preserve">
</t>
    </r>
    <r>
      <rPr>
        <b/>
        <sz val="10"/>
        <color rgb="FF002060"/>
        <rFont val="Yu Gothic UI"/>
        <family val="3"/>
        <charset val="128"/>
      </rPr>
      <t xml:space="preserve">
＜設備費＞</t>
    </r>
    <r>
      <rPr>
        <b/>
        <sz val="10"/>
        <rFont val="Yu Gothic UI"/>
        <family val="3"/>
        <charset val="128"/>
      </rPr>
      <t xml:space="preserve">
・</t>
    </r>
    <r>
      <rPr>
        <b/>
        <u/>
        <sz val="10"/>
        <rFont val="Yu Gothic UI"/>
        <family val="3"/>
        <charset val="128"/>
      </rPr>
      <t>品目1件に対し</t>
    </r>
    <r>
      <rPr>
        <b/>
        <sz val="10"/>
        <rFont val="Yu Gothic UI"/>
        <family val="3"/>
        <charset val="128"/>
      </rPr>
      <t>20万円未満（税抜き）の設備（機器、備品、工事等）</t>
    </r>
    <r>
      <rPr>
        <sz val="10"/>
        <rFont val="Yu Gothic UI"/>
        <family val="3"/>
        <charset val="128"/>
      </rPr>
      <t>　※発注額が20万円以上でも、各品目において20万円未満の場合は対象外となるため注意
金型、DIY 工事設備材料費、消耗品（原則対象外）、中古品購入費（</t>
    </r>
    <r>
      <rPr>
        <u/>
        <sz val="10"/>
        <rFont val="Yu Gothic UI"/>
        <family val="3"/>
        <charset val="128"/>
      </rPr>
      <t>事業譲渡等に伴う譲渡資産購入費を含む</t>
    </r>
    <r>
      <rPr>
        <sz val="10"/>
        <rFont val="Yu Gothic UI"/>
        <family val="3"/>
        <charset val="128"/>
      </rPr>
      <t xml:space="preserve">）
汎用性が高く、使用目的が補助対象事業の遂行に必要なものと特定できない物の調達費用
</t>
    </r>
    <r>
      <rPr>
        <b/>
        <sz val="10"/>
        <color rgb="FF002060"/>
        <rFont val="Yu Gothic UI"/>
        <family val="3"/>
        <charset val="128"/>
      </rPr>
      <t>＜産業財産権等関連経費＞</t>
    </r>
    <r>
      <rPr>
        <b/>
        <sz val="10"/>
        <color theme="1"/>
        <rFont val="Yu Gothic UI"/>
        <family val="3"/>
        <charset val="128"/>
      </rPr>
      <t xml:space="preserve">
</t>
    </r>
    <r>
      <rPr>
        <sz val="10"/>
        <color theme="1"/>
        <rFont val="Yu Gothic UI"/>
        <family val="3"/>
        <charset val="128"/>
      </rPr>
      <t xml:space="preserve">・補助対象経費の事業費合計額（税抜）の3分の1を超える経費
</t>
    </r>
    <r>
      <rPr>
        <b/>
        <sz val="10"/>
        <color rgb="FF002060"/>
        <rFont val="Yu Gothic UI"/>
        <family val="3"/>
        <charset val="128"/>
      </rPr>
      <t>＜外注費＞</t>
    </r>
    <r>
      <rPr>
        <sz val="10"/>
        <color rgb="FF0070C0"/>
        <rFont val="Yu Gothic UI"/>
        <family val="3"/>
        <charset val="128"/>
      </rPr>
      <t xml:space="preserve">
</t>
    </r>
    <r>
      <rPr>
        <sz val="10"/>
        <color theme="1"/>
        <rFont val="Yu Gothic UI"/>
        <family val="3"/>
        <charset val="128"/>
      </rPr>
      <t>・</t>
    </r>
    <r>
      <rPr>
        <b/>
        <sz val="10"/>
        <color theme="1"/>
        <rFont val="Yu Gothic UI"/>
        <family val="3"/>
        <charset val="128"/>
      </rPr>
      <t>販売用商品（有償で貸与するものを含む）の製造及び開発の外注に係る全部又は一部の費用（パッケージデザインを含む）</t>
    </r>
    <r>
      <rPr>
        <sz val="10"/>
        <color theme="1"/>
        <rFont val="Yu Gothic UI"/>
        <family val="3"/>
        <charset val="128"/>
      </rPr>
      <t xml:space="preserve">
・業務委託費用等（</t>
    </r>
    <r>
      <rPr>
        <b/>
        <u/>
        <sz val="10"/>
        <color theme="1"/>
        <rFont val="Yu Gothic UI"/>
        <family val="3"/>
        <charset val="128"/>
      </rPr>
      <t>請負契約の締結がなく</t>
    </r>
    <r>
      <rPr>
        <sz val="10"/>
        <color theme="1"/>
        <rFont val="Yu Gothic UI"/>
        <family val="3"/>
        <charset val="128"/>
      </rPr>
      <t>、請負契約書等を含めて成果物確認が困難な経費）</t>
    </r>
    <r>
      <rPr>
        <u/>
        <sz val="10"/>
        <color theme="1"/>
        <rFont val="Yu Gothic UI"/>
        <family val="3"/>
        <charset val="128"/>
      </rPr>
      <t xml:space="preserve">
</t>
    </r>
    <r>
      <rPr>
        <b/>
        <sz val="10"/>
        <color rgb="FF002060"/>
        <rFont val="Yu Gothic UI"/>
        <family val="3"/>
        <charset val="128"/>
      </rPr>
      <t>＜委託費＞</t>
    </r>
    <r>
      <rPr>
        <sz val="10"/>
        <color theme="1"/>
        <rFont val="Yu Gothic UI"/>
        <family val="3"/>
        <charset val="128"/>
      </rPr>
      <t xml:space="preserve">
・補助対象経費の事業費合計額（税抜）の2分の1を超える経費
</t>
    </r>
    <r>
      <rPr>
        <sz val="10"/>
        <color rgb="FFFF0000"/>
        <rFont val="Yu Gothic UI"/>
        <family val="3"/>
        <charset val="128"/>
      </rPr>
      <t>※委託内容について具体的に内容・成果物等が確認できない場合は、実績報告時に業務委託事実を客観的に確認できる証憑の提出を事務局より求める場合があります</t>
    </r>
    <r>
      <rPr>
        <sz val="10"/>
        <color theme="1"/>
        <rFont val="Yu Gothic UI"/>
        <family val="3"/>
        <charset val="128"/>
      </rPr>
      <t xml:space="preserve">
</t>
    </r>
    <r>
      <rPr>
        <b/>
        <sz val="10"/>
        <color theme="1"/>
        <rFont val="Yu Gothic UI"/>
        <family val="3"/>
        <charset val="128"/>
      </rPr>
      <t xml:space="preserve">
【その他留意事項】
</t>
    </r>
    <r>
      <rPr>
        <sz val="10"/>
        <color theme="1"/>
        <rFont val="Yu Gothic UI"/>
        <family val="3"/>
        <charset val="128"/>
      </rPr>
      <t>・補助対象経費の支払手段は、</t>
    </r>
    <r>
      <rPr>
        <b/>
        <sz val="10"/>
        <color theme="1"/>
        <rFont val="Yu Gothic UI"/>
        <family val="3"/>
        <charset val="128"/>
      </rPr>
      <t>補助事業者名義による「補助事業者の口座からの銀行振込」または「クレジットカード1回払い」のみ対象</t>
    </r>
    <r>
      <rPr>
        <sz val="10"/>
        <color theme="1"/>
        <rFont val="Yu Gothic UI"/>
        <family val="3"/>
        <charset val="128"/>
      </rPr>
      <t xml:space="preserve">となるため、留意すること
</t>
    </r>
    <r>
      <rPr>
        <u/>
        <sz val="10"/>
        <color theme="1"/>
        <rFont val="Yu Gothic UI"/>
        <family val="3"/>
        <charset val="128"/>
      </rPr>
      <t>※口座から現金を引き出しての振込（手形及び小切手も含む）、相手方への現金での支払い等は経費対象外</t>
    </r>
    <r>
      <rPr>
        <sz val="10"/>
        <color theme="1"/>
        <rFont val="Yu Gothic UI"/>
        <family val="3"/>
        <charset val="128"/>
      </rPr>
      <t xml:space="preserve">
・</t>
    </r>
    <r>
      <rPr>
        <b/>
        <sz val="10"/>
        <color theme="1"/>
        <rFont val="Yu Gothic UI"/>
        <family val="3"/>
        <charset val="128"/>
      </rPr>
      <t>経費区分（設備費等）によって相見積の取得要件が異なるため、留意すること</t>
    </r>
    <rPh sb="39" eb="43">
      <t>トウホジョキン</t>
    </rPh>
    <rPh sb="49" eb="50">
      <t>ナイ</t>
    </rPh>
    <rPh sb="53" eb="54">
      <t>トウ</t>
    </rPh>
    <rPh sb="66" eb="68">
      <t>シンセイ</t>
    </rPh>
    <rPh sb="71" eb="73">
      <t>ケイヒ</t>
    </rPh>
    <rPh sb="127" eb="129">
      <t>イカ</t>
    </rPh>
    <rPh sb="130" eb="132">
      <t>ケイヒ</t>
    </rPh>
    <rPh sb="132" eb="134">
      <t>シンセイ</t>
    </rPh>
    <rPh sb="151" eb="153">
      <t>バッスイ</t>
    </rPh>
    <rPh sb="155" eb="157">
      <t>キサイ</t>
    </rPh>
    <rPh sb="182" eb="183">
      <t>アワ</t>
    </rPh>
    <rPh sb="185" eb="187">
      <t>カクニン</t>
    </rPh>
    <rPh sb="209" eb="211">
      <t>ゼンパン</t>
    </rPh>
    <rPh sb="214" eb="217">
      <t>ジンケンヒ</t>
    </rPh>
    <rPh sb="221" eb="223">
      <t>ヒヨウ</t>
    </rPh>
    <rPh sb="226" eb="230">
      <t>ケイサイヒヨウ</t>
    </rPh>
    <rPh sb="230" eb="231">
      <t>トウ</t>
    </rPh>
    <rPh sb="231" eb="232">
      <t>フク</t>
    </rPh>
    <rPh sb="333" eb="337">
      <t>ジギョウショウケイ</t>
    </rPh>
    <rPh sb="341" eb="343">
      <t>ヒヨウ</t>
    </rPh>
    <rPh sb="509" eb="512">
      <t>セツビヒ</t>
    </rPh>
    <rPh sb="526" eb="528">
      <t>ミマン</t>
    </rPh>
    <rPh sb="537" eb="539">
      <t>キキ</t>
    </rPh>
    <rPh sb="540" eb="542">
      <t>ビヒン</t>
    </rPh>
    <rPh sb="543" eb="545">
      <t>コウジ</t>
    </rPh>
    <rPh sb="545" eb="546">
      <t>トウ</t>
    </rPh>
    <rPh sb="549" eb="552">
      <t>ハッチュウガク</t>
    </rPh>
    <rPh sb="555" eb="557">
      <t>マンエン</t>
    </rPh>
    <rPh sb="557" eb="559">
      <t>イジョウ</t>
    </rPh>
    <rPh sb="562" eb="565">
      <t>カクヒンモク</t>
    </rPh>
    <rPh sb="571" eb="573">
      <t>マンエン</t>
    </rPh>
    <rPh sb="573" eb="575">
      <t>ミマン</t>
    </rPh>
    <rPh sb="576" eb="578">
      <t>バアイ</t>
    </rPh>
    <rPh sb="579" eb="582">
      <t>タイショウガイ</t>
    </rPh>
    <rPh sb="587" eb="589">
      <t>チュウイ</t>
    </rPh>
    <rPh sb="688" eb="690">
      <t>サンギョウ</t>
    </rPh>
    <rPh sb="690" eb="694">
      <t>ザイサンケントウ</t>
    </rPh>
    <rPh sb="694" eb="698">
      <t>カンレンケイヒ</t>
    </rPh>
    <rPh sb="701" eb="703">
      <t>ホジョ</t>
    </rPh>
    <rPh sb="703" eb="705">
      <t>タイショウ</t>
    </rPh>
    <rPh sb="705" eb="707">
      <t>ケイヒ</t>
    </rPh>
    <rPh sb="720" eb="721">
      <t>ブン</t>
    </rPh>
    <rPh sb="724" eb="725">
      <t>コ</t>
    </rPh>
    <rPh sb="727" eb="729">
      <t>ケイヒ</t>
    </rPh>
    <rPh sb="792" eb="795">
      <t>ガイチュウヒ</t>
    </rPh>
    <rPh sb="866" eb="868">
      <t>コンナン</t>
    </rPh>
    <rPh sb="869" eb="871">
      <t>ケイヒ</t>
    </rPh>
    <rPh sb="874" eb="878">
      <t>ホジョタイショウ</t>
    </rPh>
    <rPh sb="878" eb="880">
      <t>ジギョウ</t>
    </rPh>
    <rPh sb="883" eb="885">
      <t>カンケイ</t>
    </rPh>
    <rPh sb="894" eb="895">
      <t>トウ</t>
    </rPh>
    <rPh sb="896" eb="898">
      <t>セイサク</t>
    </rPh>
    <rPh sb="898" eb="899">
      <t>ヒ</t>
    </rPh>
    <rPh sb="900" eb="901">
      <t>レイ</t>
    </rPh>
    <rPh sb="902" eb="904">
      <t>カイシャ</t>
    </rPh>
    <rPh sb="908" eb="911">
      <t>イタクヒ</t>
    </rPh>
    <rPh sb="1012" eb="1013">
      <t>タ</t>
    </rPh>
    <rPh sb="1013" eb="1015">
      <t>リュウイ</t>
    </rPh>
    <rPh sb="1015" eb="1017">
      <t>ジコウ</t>
    </rPh>
    <rPh sb="1029" eb="1031">
      <t>シュダントウケイヒタイショウガイケイヒクブンセツビヒトウアイミツモリシュトクヨウケンコトリュウイ</t>
    </rPh>
    <phoneticPr fontId="2"/>
  </si>
  <si>
    <t>設備費（2）</t>
    <rPh sb="0" eb="3">
      <t>セツビヒ</t>
    </rPh>
    <phoneticPr fontId="2"/>
  </si>
  <si>
    <t>設備費（3）</t>
    <rPh sb="0" eb="3">
      <t>セツビヒ</t>
    </rPh>
    <phoneticPr fontId="2"/>
  </si>
  <si>
    <t>設備費（4）</t>
    <rPh sb="0" eb="3">
      <t>セツビヒ</t>
    </rPh>
    <phoneticPr fontId="2"/>
  </si>
  <si>
    <t>該当必須</t>
  </si>
  <si>
    <t>設備費（5）</t>
    <rPh sb="0" eb="3">
      <t>セツビヒ</t>
    </rPh>
    <phoneticPr fontId="2"/>
  </si>
  <si>
    <t>設備費（合計）</t>
    <rPh sb="0" eb="3">
      <t>セツビヒ</t>
    </rPh>
    <phoneticPr fontId="2"/>
  </si>
  <si>
    <t>産業財産権等関連経費（1）</t>
    <rPh sb="0" eb="2">
      <t>サンギョウ</t>
    </rPh>
    <rPh sb="2" eb="5">
      <t>ザイサンケン</t>
    </rPh>
    <rPh sb="5" eb="6">
      <t>トウ</t>
    </rPh>
    <rPh sb="6" eb="8">
      <t>カンレン</t>
    </rPh>
    <rPh sb="8" eb="10">
      <t>ケイヒ</t>
    </rPh>
    <rPh sb="9" eb="10">
      <t>ヒ</t>
    </rPh>
    <phoneticPr fontId="2"/>
  </si>
  <si>
    <t>産業財産権等関連経費（2）</t>
    <rPh sb="0" eb="2">
      <t>サンギョウ</t>
    </rPh>
    <rPh sb="2" eb="5">
      <t>ザイサンケン</t>
    </rPh>
    <rPh sb="5" eb="6">
      <t>トウ</t>
    </rPh>
    <rPh sb="6" eb="8">
      <t>カンレン</t>
    </rPh>
    <rPh sb="8" eb="10">
      <t>ケイヒ</t>
    </rPh>
    <phoneticPr fontId="2"/>
  </si>
  <si>
    <t>産業財産権等関連経費（3）</t>
    <rPh sb="0" eb="2">
      <t>サンギョウ</t>
    </rPh>
    <rPh sb="2" eb="5">
      <t>ザイサンケン</t>
    </rPh>
    <rPh sb="5" eb="6">
      <t>トウ</t>
    </rPh>
    <rPh sb="6" eb="8">
      <t>カンレン</t>
    </rPh>
    <rPh sb="8" eb="10">
      <t>ケイヒ</t>
    </rPh>
    <phoneticPr fontId="2"/>
  </si>
  <si>
    <t>産業財産権等関連経費（4）</t>
    <rPh sb="0" eb="2">
      <t>サンギョウ</t>
    </rPh>
    <rPh sb="2" eb="5">
      <t>ザイサンケン</t>
    </rPh>
    <rPh sb="5" eb="6">
      <t>トウ</t>
    </rPh>
    <rPh sb="6" eb="8">
      <t>カンレン</t>
    </rPh>
    <rPh sb="8" eb="10">
      <t>ケイヒ</t>
    </rPh>
    <phoneticPr fontId="2"/>
  </si>
  <si>
    <t>産業財産権等関連経費（5）</t>
    <rPh sb="0" eb="2">
      <t>サンギョウ</t>
    </rPh>
    <rPh sb="2" eb="5">
      <t>ザイサンケン</t>
    </rPh>
    <rPh sb="5" eb="6">
      <t>トウ</t>
    </rPh>
    <rPh sb="6" eb="8">
      <t>カンレン</t>
    </rPh>
    <rPh sb="8" eb="10">
      <t>ケイヒ</t>
    </rPh>
    <phoneticPr fontId="2"/>
  </si>
  <si>
    <t>産業財産権等関連経費（合計）</t>
    <rPh sb="0" eb="2">
      <t>サンギョウ</t>
    </rPh>
    <rPh sb="2" eb="5">
      <t>ザイサンケン</t>
    </rPh>
    <rPh sb="5" eb="6">
      <t>トウ</t>
    </rPh>
    <rPh sb="6" eb="8">
      <t>カンレン</t>
    </rPh>
    <rPh sb="8" eb="10">
      <t>ケイヒ</t>
    </rPh>
    <rPh sb="9" eb="10">
      <t>ヒ</t>
    </rPh>
    <phoneticPr fontId="2"/>
  </si>
  <si>
    <t>謝金（1）</t>
    <rPh sb="0" eb="2">
      <t>シャキン</t>
    </rPh>
    <phoneticPr fontId="2"/>
  </si>
  <si>
    <t>総額を記載</t>
    <rPh sb="0" eb="2">
      <t>ソウガク</t>
    </rPh>
    <rPh sb="3" eb="5">
      <t>キサイ</t>
    </rPh>
    <phoneticPr fontId="2"/>
  </si>
  <si>
    <t>謝金（合計）</t>
    <rPh sb="0" eb="2">
      <t>シャキン</t>
    </rPh>
    <rPh sb="3" eb="5">
      <t>ゴウケイ</t>
    </rPh>
    <phoneticPr fontId="2"/>
  </si>
  <si>
    <t>旅費（1）</t>
    <rPh sb="0" eb="2">
      <t>リョヒ</t>
    </rPh>
    <phoneticPr fontId="2"/>
  </si>
  <si>
    <t>旅費（合計）</t>
    <rPh sb="0" eb="2">
      <t>リョヒ</t>
    </rPh>
    <rPh sb="3" eb="5">
      <t>ゴウケイ</t>
    </rPh>
    <phoneticPr fontId="2"/>
  </si>
  <si>
    <t>外注費（1）</t>
    <rPh sb="0" eb="3">
      <t>ガイチュウヒ</t>
    </rPh>
    <phoneticPr fontId="2"/>
  </si>
  <si>
    <t>外注費（2）</t>
    <rPh sb="0" eb="3">
      <t>ガイチュウヒ</t>
    </rPh>
    <phoneticPr fontId="2"/>
  </si>
  <si>
    <t>外注費（3）</t>
    <rPh sb="0" eb="3">
      <t>ガイチュウヒ</t>
    </rPh>
    <phoneticPr fontId="2"/>
  </si>
  <si>
    <t>外注費（4）</t>
    <rPh sb="0" eb="3">
      <t>ガイチュウヒ</t>
    </rPh>
    <phoneticPr fontId="2"/>
  </si>
  <si>
    <t>外注費（5）</t>
    <rPh sb="0" eb="3">
      <t>ガイチュウヒ</t>
    </rPh>
    <phoneticPr fontId="2"/>
  </si>
  <si>
    <t>外注費（合計）</t>
    <rPh sb="0" eb="3">
      <t>ガイチュウヒ</t>
    </rPh>
    <phoneticPr fontId="2"/>
  </si>
  <si>
    <t>委託費（1）</t>
    <rPh sb="0" eb="2">
      <t>イタク</t>
    </rPh>
    <rPh sb="2" eb="3">
      <t>ヒ</t>
    </rPh>
    <phoneticPr fontId="2"/>
  </si>
  <si>
    <t>委託費（2）</t>
    <rPh sb="0" eb="2">
      <t>イタク</t>
    </rPh>
    <rPh sb="2" eb="3">
      <t>ヒ</t>
    </rPh>
    <phoneticPr fontId="2"/>
  </si>
  <si>
    <t>委託費（3）</t>
    <rPh sb="0" eb="2">
      <t>イタク</t>
    </rPh>
    <rPh sb="2" eb="3">
      <t>ヒ</t>
    </rPh>
    <phoneticPr fontId="2"/>
  </si>
  <si>
    <t>委託費（4）</t>
    <rPh sb="0" eb="2">
      <t>イタク</t>
    </rPh>
    <rPh sb="2" eb="3">
      <t>ヒ</t>
    </rPh>
    <phoneticPr fontId="2"/>
  </si>
  <si>
    <t>委託費（5）</t>
    <rPh sb="0" eb="2">
      <t>イタク</t>
    </rPh>
    <rPh sb="2" eb="3">
      <t>ヒ</t>
    </rPh>
    <phoneticPr fontId="2"/>
  </si>
  <si>
    <t>委託費（合計）</t>
    <rPh sb="0" eb="2">
      <t>イタク</t>
    </rPh>
    <rPh sb="2" eb="3">
      <t>ヒ</t>
    </rPh>
    <phoneticPr fontId="2"/>
  </si>
  <si>
    <t>入力不要</t>
  </si>
  <si>
    <t>補助対象経費の合計額</t>
    <rPh sb="0" eb="2">
      <t>ホジョ</t>
    </rPh>
    <rPh sb="2" eb="4">
      <t>タイショウ</t>
    </rPh>
    <rPh sb="4" eb="6">
      <t>ケイヒ</t>
    </rPh>
    <rPh sb="7" eb="9">
      <t>ゴウケイ</t>
    </rPh>
    <rPh sb="9" eb="10">
      <t>ガク</t>
    </rPh>
    <phoneticPr fontId="2"/>
  </si>
  <si>
    <t>【jGrants】 5010_補助対象経費（事業費）の合計額（単位：円）</t>
    <phoneticPr fontId="2"/>
  </si>
  <si>
    <r>
      <t>・公募申請時の補助額が</t>
    </r>
    <r>
      <rPr>
        <b/>
        <sz val="10"/>
        <color theme="1"/>
        <rFont val="Yu Gothic UI"/>
        <family val="3"/>
        <charset val="128"/>
      </rPr>
      <t>補助下限額100万円を下回る申請は受け付けません</t>
    </r>
    <r>
      <rPr>
        <sz val="10"/>
        <color theme="1"/>
        <rFont val="Yu Gothic UI"/>
        <family val="3"/>
        <charset val="128"/>
      </rPr>
      <t>。
・</t>
    </r>
    <r>
      <rPr>
        <b/>
        <sz val="10"/>
        <color theme="1"/>
        <rFont val="Yu Gothic UI"/>
        <family val="3"/>
        <charset val="128"/>
      </rPr>
      <t>補助額の内800万円を超え1,000万円以下の部分の補助率は2分の1以内</t>
    </r>
    <r>
      <rPr>
        <sz val="10"/>
        <color theme="1"/>
        <rFont val="Yu Gothic UI"/>
        <family val="3"/>
        <charset val="128"/>
      </rPr>
      <t>となります。</t>
    </r>
    <rPh sb="1" eb="3">
      <t>コウボ</t>
    </rPh>
    <phoneticPr fontId="2"/>
  </si>
  <si>
    <t>800万円以内の補助率</t>
    <rPh sb="3" eb="5">
      <t>マンエン</t>
    </rPh>
    <rPh sb="5" eb="7">
      <t>イナイ</t>
    </rPh>
    <rPh sb="8" eb="11">
      <t>ホジョリツ</t>
    </rPh>
    <phoneticPr fontId="2"/>
  </si>
  <si>
    <t>※自動反映</t>
    <rPh sb="1" eb="5">
      <t>ジドウハンエイ</t>
    </rPh>
    <phoneticPr fontId="2"/>
  </si>
  <si>
    <t>補助上限額</t>
    <rPh sb="0" eb="2">
      <t>ホジョ</t>
    </rPh>
    <rPh sb="2" eb="5">
      <t>ジョウゲンガク</t>
    </rPh>
    <phoneticPr fontId="2"/>
  </si>
  <si>
    <t>交付予定額（事業費）</t>
    <rPh sb="0" eb="2">
      <t>コウフ</t>
    </rPh>
    <rPh sb="2" eb="4">
      <t>ヨテイ</t>
    </rPh>
    <rPh sb="4" eb="5">
      <t>ガク</t>
    </rPh>
    <rPh sb="6" eb="9">
      <t>ジギョウヒ</t>
    </rPh>
    <phoneticPr fontId="2"/>
  </si>
  <si>
    <t>【jGrants】 5020_事業費の交付予定額（単位：円）</t>
    <phoneticPr fontId="2"/>
  </si>
  <si>
    <t>8.補助金公募申請内容（廃業費）</t>
    <rPh sb="2" eb="5">
      <t>ホジョキン</t>
    </rPh>
    <rPh sb="5" eb="7">
      <t>コウボ</t>
    </rPh>
    <rPh sb="7" eb="9">
      <t>シンセイ</t>
    </rPh>
    <rPh sb="9" eb="11">
      <t>ナイヨウ</t>
    </rPh>
    <rPh sb="12" eb="14">
      <t>ハイギョウ</t>
    </rPh>
    <rPh sb="14" eb="15">
      <t>ヒ</t>
    </rPh>
    <phoneticPr fontId="2"/>
  </si>
  <si>
    <t>※併用申請時のみ</t>
  </si>
  <si>
    <t>経費内容（20字以内）</t>
    <rPh sb="0" eb="2">
      <t>ケイヒ</t>
    </rPh>
    <rPh sb="2" eb="4">
      <t>ナイヨウ</t>
    </rPh>
    <rPh sb="7" eb="8">
      <t>ジ</t>
    </rPh>
    <rPh sb="8" eb="10">
      <t>イナイ</t>
    </rPh>
    <phoneticPr fontId="2"/>
  </si>
  <si>
    <t>廃業支援費（1）</t>
    <rPh sb="0" eb="2">
      <t>ハイギョウ</t>
    </rPh>
    <rPh sb="2" eb="4">
      <t>シエン</t>
    </rPh>
    <rPh sb="4" eb="5">
      <t>ヒ</t>
    </rPh>
    <phoneticPr fontId="2"/>
  </si>
  <si>
    <r>
      <rPr>
        <sz val="10"/>
        <color rgb="FFFF0000"/>
        <rFont val="Yu Gothic UI"/>
        <family val="3"/>
        <charset val="128"/>
      </rPr>
      <t>・補助対象経費の申請に際しては、必ず</t>
    </r>
    <r>
      <rPr>
        <b/>
        <sz val="10"/>
        <color rgb="FFFF0000"/>
        <rFont val="Yu Gothic UI"/>
        <family val="3"/>
        <charset val="128"/>
      </rPr>
      <t>「【公募要領】（別紙）補助対象経費</t>
    </r>
    <r>
      <rPr>
        <sz val="10"/>
        <color rgb="FFFF0000"/>
        <rFont val="Yu Gothic UI"/>
        <family val="3"/>
        <charset val="128"/>
      </rPr>
      <t>」および当補助金Webサイト内FAQ等を参照すること。
・申請された経費については、</t>
    </r>
    <r>
      <rPr>
        <b/>
        <sz val="10"/>
        <color rgb="FFFF0000"/>
        <rFont val="Yu Gothic UI"/>
        <family val="3"/>
        <charset val="128"/>
      </rPr>
      <t>補助事業期間終了後の実績報告で提出される書類を確定検査した結果、対象か対象外かを判断します</t>
    </r>
    <r>
      <rPr>
        <sz val="10"/>
        <color rgb="FFFF0000"/>
        <rFont val="Yu Gothic UI"/>
        <family val="3"/>
        <charset val="128"/>
      </rPr>
      <t>。（</t>
    </r>
    <r>
      <rPr>
        <u/>
        <sz val="10"/>
        <color rgb="FFFF0000"/>
        <rFont val="Yu Gothic UI"/>
        <family val="3"/>
        <charset val="128"/>
      </rPr>
      <t>採択時に交付を確約するものではありません</t>
    </r>
    <r>
      <rPr>
        <sz val="10"/>
        <color rgb="FFFF0000"/>
        <rFont val="Yu Gothic UI"/>
        <family val="3"/>
        <charset val="128"/>
      </rPr>
      <t xml:space="preserve">。）
</t>
    </r>
    <r>
      <rPr>
        <sz val="10"/>
        <color theme="1"/>
        <rFont val="Yu Gothic UI"/>
        <family val="3"/>
        <charset val="128"/>
      </rPr>
      <t xml:space="preserve">
</t>
    </r>
    <r>
      <rPr>
        <b/>
        <sz val="10"/>
        <color theme="1"/>
        <rFont val="Yu Gothic UI"/>
        <family val="3"/>
        <charset val="128"/>
      </rPr>
      <t>【その他留意事項】</t>
    </r>
    <r>
      <rPr>
        <sz val="10"/>
        <color theme="1"/>
        <rFont val="Yu Gothic UI"/>
        <family val="3"/>
        <charset val="128"/>
      </rPr>
      <t xml:space="preserve">
・廃業費に関しては、</t>
    </r>
    <r>
      <rPr>
        <b/>
        <sz val="10"/>
        <color theme="1"/>
        <rFont val="Yu Gothic UI"/>
        <family val="3"/>
        <charset val="128"/>
      </rPr>
      <t>少なくとも1つの事業所又は事業の廃業・廃止を伴うものを補助対象とします</t>
    </r>
    <r>
      <rPr>
        <sz val="10"/>
        <color theme="1"/>
        <rFont val="Yu Gothic UI"/>
        <family val="3"/>
        <charset val="128"/>
      </rPr>
      <t>（一部の事業を承継後に被承継者が、残りの事業の廃業・廃止を行うものも含む）。
・事業の一部廃業に該当する場合は</t>
    </r>
    <r>
      <rPr>
        <u/>
        <sz val="10"/>
        <color theme="1"/>
        <rFont val="Yu Gothic UI"/>
        <family val="3"/>
        <charset val="128"/>
      </rPr>
      <t>当該一部廃業が補助事業期間内に行われ、行われた事実（設備撤去に伴う検収等）が実績報告時に確認できること</t>
    </r>
    <r>
      <rPr>
        <sz val="10"/>
        <color theme="1"/>
        <rFont val="Yu Gothic UI"/>
        <family val="3"/>
        <charset val="128"/>
      </rPr>
      <t>が要件となります。
・補助対象経費の支払手段は、</t>
    </r>
    <r>
      <rPr>
        <b/>
        <sz val="10"/>
        <color theme="1"/>
        <rFont val="Yu Gothic UI"/>
        <family val="3"/>
        <charset val="128"/>
      </rPr>
      <t>補助事業者名義による「補助事業者の口座からの銀行振込」または「クレジットカード1回払い」のみ対象</t>
    </r>
    <r>
      <rPr>
        <sz val="10"/>
        <color theme="1"/>
        <rFont val="Yu Gothic UI"/>
        <family val="3"/>
        <charset val="128"/>
      </rPr>
      <t xml:space="preserve">となるため、留意すること。
</t>
    </r>
    <r>
      <rPr>
        <u/>
        <sz val="10"/>
        <color theme="1"/>
        <rFont val="Yu Gothic UI"/>
        <family val="3"/>
        <charset val="128"/>
      </rPr>
      <t>※口座から現金を引き出しての振込（手形及び小切手も含む）、相手方への現金での支払い等は経費対象外となります（公募要領別紙（2）補助対象経費の要件⑤参照）。</t>
    </r>
    <r>
      <rPr>
        <sz val="10"/>
        <color theme="1"/>
        <rFont val="Yu Gothic UI"/>
        <family val="3"/>
        <charset val="128"/>
      </rPr>
      <t xml:space="preserve">
・経費区分（廃業支援費、在庫廃棄費等）によって相見積の取得要件が異なるため、留意すること。</t>
    </r>
    <rPh sb="481" eb="483">
      <t>ハイギョウ</t>
    </rPh>
    <rPh sb="483" eb="485">
      <t>シエン</t>
    </rPh>
    <rPh sb="487" eb="489">
      <t>ザイコ</t>
    </rPh>
    <rPh sb="489" eb="491">
      <t>ハイキ</t>
    </rPh>
    <phoneticPr fontId="2"/>
  </si>
  <si>
    <t>廃業支援費（2）</t>
    <rPh sb="0" eb="2">
      <t>ハイギョウ</t>
    </rPh>
    <rPh sb="2" eb="4">
      <t>シエン</t>
    </rPh>
    <rPh sb="4" eb="5">
      <t>ヒ</t>
    </rPh>
    <phoneticPr fontId="2"/>
  </si>
  <si>
    <t>廃業支援費（合計）</t>
    <rPh sb="0" eb="2">
      <t>ハイギョウ</t>
    </rPh>
    <rPh sb="2" eb="4">
      <t>シエン</t>
    </rPh>
    <rPh sb="4" eb="5">
      <t>ヒ</t>
    </rPh>
    <rPh sb="6" eb="8">
      <t>ゴウケイ</t>
    </rPh>
    <phoneticPr fontId="2"/>
  </si>
  <si>
    <t>在庫処分費（1）</t>
    <rPh sb="0" eb="2">
      <t>ザイコ</t>
    </rPh>
    <rPh sb="2" eb="5">
      <t>ショブンヒ</t>
    </rPh>
    <phoneticPr fontId="2"/>
  </si>
  <si>
    <t>在庫処分費（2）</t>
    <rPh sb="0" eb="2">
      <t>ザイコ</t>
    </rPh>
    <rPh sb="2" eb="5">
      <t>ショブンヒ</t>
    </rPh>
    <phoneticPr fontId="2"/>
  </si>
  <si>
    <t>在庫処分費（合計）</t>
    <rPh sb="0" eb="2">
      <t>ザイコ</t>
    </rPh>
    <rPh sb="2" eb="5">
      <t>ショブンヒ</t>
    </rPh>
    <rPh sb="6" eb="8">
      <t>ゴウケイ</t>
    </rPh>
    <phoneticPr fontId="2"/>
  </si>
  <si>
    <t>解体費（1）</t>
    <rPh sb="0" eb="2">
      <t>カイタイ</t>
    </rPh>
    <rPh sb="2" eb="3">
      <t>ヒ</t>
    </rPh>
    <phoneticPr fontId="2"/>
  </si>
  <si>
    <t>解体費（2）</t>
    <rPh sb="0" eb="2">
      <t>カイタイ</t>
    </rPh>
    <rPh sb="2" eb="3">
      <t>ヒ</t>
    </rPh>
    <phoneticPr fontId="2"/>
  </si>
  <si>
    <t>解体費（合計）</t>
    <rPh sb="0" eb="2">
      <t>カイタイ</t>
    </rPh>
    <rPh sb="2" eb="3">
      <t>ヒ</t>
    </rPh>
    <rPh sb="4" eb="6">
      <t>ゴウケイ</t>
    </rPh>
    <phoneticPr fontId="2"/>
  </si>
  <si>
    <t>原状回復費（1）</t>
    <rPh sb="0" eb="2">
      <t>ゲンジョウ</t>
    </rPh>
    <rPh sb="2" eb="4">
      <t>カイフク</t>
    </rPh>
    <rPh sb="4" eb="5">
      <t>ヒ</t>
    </rPh>
    <phoneticPr fontId="2"/>
  </si>
  <si>
    <t>原状回復費（2）</t>
    <rPh sb="0" eb="2">
      <t>ゲンジョウ</t>
    </rPh>
    <rPh sb="2" eb="4">
      <t>カイフク</t>
    </rPh>
    <rPh sb="4" eb="5">
      <t>ヒ</t>
    </rPh>
    <phoneticPr fontId="2"/>
  </si>
  <si>
    <t>原状回復費（合計）</t>
    <rPh sb="0" eb="2">
      <t>ゲンジョウ</t>
    </rPh>
    <rPh sb="2" eb="4">
      <t>カイフク</t>
    </rPh>
    <rPh sb="4" eb="5">
      <t>ヒ</t>
    </rPh>
    <rPh sb="6" eb="8">
      <t>ゴウケイ</t>
    </rPh>
    <phoneticPr fontId="2"/>
  </si>
  <si>
    <t>リースの解約費（1）</t>
    <rPh sb="4" eb="6">
      <t>カイヤク</t>
    </rPh>
    <rPh sb="6" eb="7">
      <t>ヒ</t>
    </rPh>
    <phoneticPr fontId="2"/>
  </si>
  <si>
    <t>リースの解約費（2）</t>
    <rPh sb="4" eb="6">
      <t>カイヤク</t>
    </rPh>
    <rPh sb="6" eb="7">
      <t>ヒ</t>
    </rPh>
    <phoneticPr fontId="2"/>
  </si>
  <si>
    <t>リースの解約費（合計）</t>
    <rPh sb="4" eb="6">
      <t>カイヤク</t>
    </rPh>
    <rPh sb="6" eb="7">
      <t>ヒ</t>
    </rPh>
    <rPh sb="8" eb="10">
      <t>ゴウケイ</t>
    </rPh>
    <phoneticPr fontId="2"/>
  </si>
  <si>
    <t>移転・移設費（1）</t>
    <rPh sb="0" eb="2">
      <t>イテン</t>
    </rPh>
    <rPh sb="3" eb="5">
      <t>イセツ</t>
    </rPh>
    <rPh sb="5" eb="6">
      <t>ヒ</t>
    </rPh>
    <phoneticPr fontId="2"/>
  </si>
  <si>
    <t>移転・移設費（2）</t>
    <rPh sb="0" eb="2">
      <t>イテン</t>
    </rPh>
    <rPh sb="3" eb="5">
      <t>イセツ</t>
    </rPh>
    <rPh sb="5" eb="6">
      <t>ヒ</t>
    </rPh>
    <phoneticPr fontId="2"/>
  </si>
  <si>
    <t>移転・移設費（合計）</t>
    <rPh sb="0" eb="2">
      <t>イテン</t>
    </rPh>
    <rPh sb="3" eb="5">
      <t>イセツ</t>
    </rPh>
    <rPh sb="5" eb="6">
      <t>ヒ</t>
    </rPh>
    <rPh sb="7" eb="9">
      <t>ゴウケイ</t>
    </rPh>
    <phoneticPr fontId="2"/>
  </si>
  <si>
    <t>【jGrants】 5410_補助対象経費（廃業費）の合計額（単位：円）</t>
    <phoneticPr fontId="2"/>
  </si>
  <si>
    <t>・廃業費の補助上限額は150万円以内となります。
・廃業費の補助率は事業費に従い、3分の2以内又は2分の1以内となります。
・廃業費は廃業・再チャレンジ申請と併用申請した場合のみ補助対象経費となるため注意すること。（事業費の申請がない場合、事業承継促進枠として廃業費を申請することはできません。）</t>
    <rPh sb="16" eb="18">
      <t>イナイ</t>
    </rPh>
    <rPh sb="26" eb="29">
      <t>ハイギョウヒ</t>
    </rPh>
    <rPh sb="30" eb="33">
      <t>ホジョリツ</t>
    </rPh>
    <rPh sb="34" eb="37">
      <t>ジギョウヒ</t>
    </rPh>
    <rPh sb="38" eb="39">
      <t>シタガ</t>
    </rPh>
    <rPh sb="42" eb="43">
      <t>ブン</t>
    </rPh>
    <rPh sb="45" eb="47">
      <t>イナイ</t>
    </rPh>
    <rPh sb="47" eb="48">
      <t>マタ</t>
    </rPh>
    <rPh sb="50" eb="51">
      <t>ブン</t>
    </rPh>
    <rPh sb="53" eb="55">
      <t>イナイ</t>
    </rPh>
    <rPh sb="120" eb="122">
      <t>ジギョウ</t>
    </rPh>
    <rPh sb="122" eb="124">
      <t>ショウケイ</t>
    </rPh>
    <rPh sb="124" eb="126">
      <t>ソクシン</t>
    </rPh>
    <rPh sb="130" eb="133">
      <t>ハイギョウヒ</t>
    </rPh>
    <phoneticPr fontId="2"/>
  </si>
  <si>
    <t>廃業費の補助率</t>
    <rPh sb="0" eb="2">
      <t>ハイギョウ</t>
    </rPh>
    <rPh sb="2" eb="3">
      <t>ヒ</t>
    </rPh>
    <rPh sb="4" eb="7">
      <t>ホジョリツ</t>
    </rPh>
    <phoneticPr fontId="2"/>
  </si>
  <si>
    <t>交付予定額（廃業費）</t>
    <rPh sb="0" eb="2">
      <t>コウフ</t>
    </rPh>
    <rPh sb="2" eb="4">
      <t>ヨテイ</t>
    </rPh>
    <rPh sb="4" eb="5">
      <t>ガク</t>
    </rPh>
    <rPh sb="6" eb="8">
      <t>ハイギョウ</t>
    </rPh>
    <rPh sb="8" eb="9">
      <t>ヒ</t>
    </rPh>
    <phoneticPr fontId="2"/>
  </si>
  <si>
    <t>※自動反映</t>
    <rPh sb="1" eb="3">
      <t>ジドウ</t>
    </rPh>
    <rPh sb="3" eb="5">
      <t>ハンエイ</t>
    </rPh>
    <phoneticPr fontId="2"/>
  </si>
  <si>
    <t>【jGrants】 5420_廃業費の交付予定額（単位：円）</t>
    <phoneticPr fontId="2"/>
  </si>
  <si>
    <t>9.交付予定額の合計</t>
    <rPh sb="2" eb="4">
      <t>コウフ</t>
    </rPh>
    <rPh sb="4" eb="6">
      <t>ヨテイ</t>
    </rPh>
    <rPh sb="6" eb="7">
      <t>ガク</t>
    </rPh>
    <rPh sb="8" eb="10">
      <t>ゴウケイ</t>
    </rPh>
    <phoneticPr fontId="2"/>
  </si>
  <si>
    <t>交付予定の補助額（合計）</t>
    <rPh sb="0" eb="2">
      <t>コウフ</t>
    </rPh>
    <rPh sb="2" eb="4">
      <t>ヨテイ</t>
    </rPh>
    <rPh sb="5" eb="7">
      <t>ホジョ</t>
    </rPh>
    <rPh sb="7" eb="8">
      <t>ガク</t>
    </rPh>
    <rPh sb="9" eb="11">
      <t>ゴウケイ</t>
    </rPh>
    <phoneticPr fontId="2"/>
  </si>
  <si>
    <t>【jGrants】 5820_合計：交付予定額（単位：円）</t>
    <phoneticPr fontId="2"/>
  </si>
  <si>
    <t>▼分類分け</t>
    <rPh sb="1" eb="4">
      <t>ブンルイワ</t>
    </rPh>
    <phoneticPr fontId="2"/>
  </si>
  <si>
    <t>項目</t>
    <rPh sb="0" eb="2">
      <t>コウモク</t>
    </rPh>
    <phoneticPr fontId="2"/>
  </si>
  <si>
    <t>申請者入力値</t>
    <rPh sb="0" eb="3">
      <t>シンセイシャ</t>
    </rPh>
    <rPh sb="3" eb="6">
      <t>ニュウリョクチ</t>
    </rPh>
    <phoneticPr fontId="2"/>
  </si>
  <si>
    <t>引用元</t>
    <rPh sb="0" eb="2">
      <t>インヨウ</t>
    </rPh>
    <rPh sb="2" eb="3">
      <t>モト</t>
    </rPh>
    <phoneticPr fontId="2"/>
  </si>
  <si>
    <t>▷</t>
    <phoneticPr fontId="2"/>
  </si>
  <si>
    <t>分類(個別項目)</t>
    <rPh sb="0" eb="2">
      <t>ブンルイ</t>
    </rPh>
    <rPh sb="3" eb="5">
      <t>コベツ</t>
    </rPh>
    <rPh sb="5" eb="7">
      <t>コウモク</t>
    </rPh>
    <phoneticPr fontId="2"/>
  </si>
  <si>
    <t>賃上げ要件</t>
    <rPh sb="0" eb="2">
      <t>チンア</t>
    </rPh>
    <rPh sb="3" eb="5">
      <t>ヨウケン</t>
    </rPh>
    <phoneticPr fontId="2"/>
  </si>
  <si>
    <t>公募申請（別紙）1_F23</t>
    <phoneticPr fontId="2"/>
  </si>
  <si>
    <t>0: 空欄/未選択, 1:賃上げ実施, 2: 賃上げ非実施</t>
    <rPh sb="3" eb="5">
      <t>クウラン</t>
    </rPh>
    <rPh sb="6" eb="9">
      <t>ミセンタク</t>
    </rPh>
    <rPh sb="13" eb="15">
      <t>チンア</t>
    </rPh>
    <rPh sb="16" eb="18">
      <t>ジッシ</t>
    </rPh>
    <rPh sb="23" eb="25">
      <t>チンア</t>
    </rPh>
    <rPh sb="26" eb="29">
      <t>ヒジッシ</t>
    </rPh>
    <phoneticPr fontId="2"/>
  </si>
  <si>
    <t>小規模企業者の該当有無</t>
    <rPh sb="0" eb="3">
      <t>ショウキボ</t>
    </rPh>
    <rPh sb="3" eb="6">
      <t>キギョウシャ</t>
    </rPh>
    <rPh sb="7" eb="9">
      <t>ガイトウ</t>
    </rPh>
    <rPh sb="9" eb="11">
      <t>ウム</t>
    </rPh>
    <phoneticPr fontId="2"/>
  </si>
  <si>
    <t>公募申請（別紙）1_F22</t>
    <phoneticPr fontId="2"/>
  </si>
  <si>
    <t>0: 空欄/未選択, 1:該当, 2: 非該当</t>
    <rPh sb="3" eb="5">
      <t>クウラン</t>
    </rPh>
    <rPh sb="6" eb="9">
      <t>ミセンタク</t>
    </rPh>
    <rPh sb="13" eb="15">
      <t>ガイトウ</t>
    </rPh>
    <rPh sb="20" eb="23">
      <t>ヒガイトウ</t>
    </rPh>
    <phoneticPr fontId="2"/>
  </si>
  <si>
    <t>類型(合算)</t>
    <rPh sb="0" eb="2">
      <t>ルイケイ</t>
    </rPh>
    <rPh sb="3" eb="5">
      <t>ガッサン</t>
    </rPh>
    <phoneticPr fontId="2"/>
  </si>
  <si>
    <t>小規模企業者該当判断&amp;賃上げ実施有無</t>
    <rPh sb="0" eb="3">
      <t>ショウキボ</t>
    </rPh>
    <rPh sb="3" eb="6">
      <t>キギョウシャ</t>
    </rPh>
    <rPh sb="6" eb="8">
      <t>ガイトウ</t>
    </rPh>
    <rPh sb="8" eb="10">
      <t>ハンダン</t>
    </rPh>
    <rPh sb="11" eb="13">
      <t>チンア</t>
    </rPh>
    <rPh sb="14" eb="16">
      <t>ジッシ</t>
    </rPh>
    <rPh sb="16" eb="18">
      <t>ウム</t>
    </rPh>
    <phoneticPr fontId="2"/>
  </si>
  <si>
    <t>▼補助率・補助上限額判定</t>
    <rPh sb="1" eb="4">
      <t>ホジョリツ</t>
    </rPh>
    <rPh sb="5" eb="10">
      <t>ホジョジョウゲンガク</t>
    </rPh>
    <rPh sb="10" eb="12">
      <t>ハンテイ</t>
    </rPh>
    <phoneticPr fontId="2"/>
  </si>
  <si>
    <t>類型</t>
    <rPh sb="0" eb="2">
      <t>ルイケイ</t>
    </rPh>
    <phoneticPr fontId="2"/>
  </si>
  <si>
    <t>補助率</t>
    <rPh sb="0" eb="3">
      <t>ホジョリツ</t>
    </rPh>
    <phoneticPr fontId="2"/>
  </si>
  <si>
    <t>1_小規模企業者に該当する</t>
    <rPh sb="2" eb="5">
      <t>ショウキボ</t>
    </rPh>
    <rPh sb="5" eb="8">
      <t>キギョウシャ</t>
    </rPh>
    <rPh sb="9" eb="11">
      <t>ガイトウ</t>
    </rPh>
    <phoneticPr fontId="2"/>
  </si>
  <si>
    <t>1_賃上げを実施する</t>
    <rPh sb="2" eb="4">
      <t>チンア</t>
    </rPh>
    <rPh sb="6" eb="8">
      <t>ジッシ</t>
    </rPh>
    <phoneticPr fontId="2"/>
  </si>
  <si>
    <t>11</t>
    <phoneticPr fontId="2"/>
  </si>
  <si>
    <t>2_賃上げを実施しない</t>
    <rPh sb="2" eb="4">
      <t>チンア</t>
    </rPh>
    <rPh sb="6" eb="8">
      <t>ジッシ</t>
    </rPh>
    <phoneticPr fontId="2"/>
  </si>
  <si>
    <t>12</t>
    <phoneticPr fontId="2"/>
  </si>
  <si>
    <t>2_小規模企業者に該当しない</t>
    <rPh sb="2" eb="8">
      <t>ショウキボキギョウシャ</t>
    </rPh>
    <rPh sb="9" eb="11">
      <t>ガイトウ</t>
    </rPh>
    <phoneticPr fontId="2"/>
  </si>
  <si>
    <t>21</t>
    <phoneticPr fontId="2"/>
  </si>
  <si>
    <t>22</t>
    <phoneticPr fontId="2"/>
  </si>
  <si>
    <t>▼補助率・補助上限額引用元・補助金交付予定額</t>
    <rPh sb="1" eb="4">
      <t>ホジョリツ</t>
    </rPh>
    <rPh sb="5" eb="10">
      <t>ホジョジョウゲンガク</t>
    </rPh>
    <rPh sb="10" eb="12">
      <t>インヨウ</t>
    </rPh>
    <rPh sb="12" eb="13">
      <t>モト</t>
    </rPh>
    <rPh sb="14" eb="17">
      <t>ホジョキン</t>
    </rPh>
    <rPh sb="17" eb="19">
      <t>コウフ</t>
    </rPh>
    <rPh sb="19" eb="22">
      <t>ヨテイガク</t>
    </rPh>
    <phoneticPr fontId="2"/>
  </si>
  <si>
    <t>引用先</t>
    <rPh sb="0" eb="3">
      <t>インヨウサキ</t>
    </rPh>
    <phoneticPr fontId="2"/>
  </si>
  <si>
    <t>別紙1</t>
    <rPh sb="0" eb="2">
      <t>ベッシ</t>
    </rPh>
    <phoneticPr fontId="2"/>
  </si>
  <si>
    <t>別紙2</t>
    <rPh sb="0" eb="2">
      <t>ベッシ</t>
    </rPh>
    <phoneticPr fontId="2"/>
  </si>
  <si>
    <t>事業費補助率(~800万円)</t>
    <rPh sb="0" eb="3">
      <t>ジギョウヒ</t>
    </rPh>
    <rPh sb="3" eb="6">
      <t>ホジョリツ</t>
    </rPh>
    <rPh sb="11" eb="13">
      <t>マンエン</t>
    </rPh>
    <phoneticPr fontId="2"/>
  </si>
  <si>
    <t>公募申請（別紙）1_F26</t>
    <phoneticPr fontId="2"/>
  </si>
  <si>
    <t>公募申請（別紙）2_F79</t>
    <phoneticPr fontId="2"/>
  </si>
  <si>
    <t>公募申請（別紙）1_F27</t>
    <phoneticPr fontId="2"/>
  </si>
  <si>
    <t>公募申請（別紙）2_F80</t>
    <phoneticPr fontId="2"/>
  </si>
  <si>
    <t>補助金交付予定額(事業費)</t>
    <rPh sb="0" eb="3">
      <t>ホジョキン</t>
    </rPh>
    <rPh sb="3" eb="5">
      <t>コウフ</t>
    </rPh>
    <rPh sb="5" eb="8">
      <t>ヨテイガク</t>
    </rPh>
    <rPh sb="9" eb="12">
      <t>ジギョウヒ</t>
    </rPh>
    <phoneticPr fontId="2"/>
  </si>
  <si>
    <t>補助金交付予定額(廃業費)</t>
    <rPh sb="0" eb="3">
      <t>ホジョキン</t>
    </rPh>
    <rPh sb="3" eb="5">
      <t>コウフ</t>
    </rPh>
    <rPh sb="5" eb="8">
      <t>ヨテイガク</t>
    </rPh>
    <rPh sb="9" eb="11">
      <t>ハイギョウ</t>
    </rPh>
    <rPh sb="11" eb="12">
      <t>ヒ</t>
    </rPh>
    <phoneticPr fontId="2"/>
  </si>
  <si>
    <t>▼補助金交付予定額（事業費）</t>
    <rPh sb="1" eb="4">
      <t>ホジョキン</t>
    </rPh>
    <rPh sb="4" eb="6">
      <t>コウフ</t>
    </rPh>
    <rPh sb="6" eb="8">
      <t>ヨテイ</t>
    </rPh>
    <rPh sb="8" eb="9">
      <t>ガク</t>
    </rPh>
    <rPh sb="10" eb="13">
      <t>ジギョウヒ</t>
    </rPh>
    <phoneticPr fontId="2"/>
  </si>
  <si>
    <t>&lt;類型11　計算用&gt;</t>
    <rPh sb="1" eb="3">
      <t>ルイケイ</t>
    </rPh>
    <rPh sb="6" eb="9">
      <t>ケイサンヨウ</t>
    </rPh>
    <phoneticPr fontId="2"/>
  </si>
  <si>
    <t>交付申請額（全額）</t>
    <rPh sb="0" eb="2">
      <t>コウフ</t>
    </rPh>
    <rPh sb="2" eb="4">
      <t>シンセイ</t>
    </rPh>
    <rPh sb="4" eb="5">
      <t>ガク</t>
    </rPh>
    <rPh sb="6" eb="8">
      <t>ゼンガク</t>
    </rPh>
    <phoneticPr fontId="2"/>
  </si>
  <si>
    <t>→類型が11以外の場合、0</t>
    <rPh sb="1" eb="3">
      <t>ルイケイ</t>
    </rPh>
    <rPh sb="6" eb="8">
      <t>イガイ</t>
    </rPh>
    <rPh sb="9" eb="11">
      <t>バアイ</t>
    </rPh>
    <phoneticPr fontId="2"/>
  </si>
  <si>
    <t>うち、補助率2/3が適用される交付申請額</t>
    <rPh sb="3" eb="5">
      <t>ホジョ</t>
    </rPh>
    <rPh sb="5" eb="6">
      <t>リツ</t>
    </rPh>
    <rPh sb="10" eb="12">
      <t>テキヨウ</t>
    </rPh>
    <rPh sb="15" eb="17">
      <t>コウフ</t>
    </rPh>
    <rPh sb="17" eb="19">
      <t>シンセイ</t>
    </rPh>
    <rPh sb="19" eb="20">
      <t>ガク</t>
    </rPh>
    <phoneticPr fontId="2"/>
  </si>
  <si>
    <t>うち、補助率1/2が適用される交付申請額</t>
    <rPh sb="3" eb="5">
      <t>ホジョ</t>
    </rPh>
    <rPh sb="5" eb="6">
      <t>リツ</t>
    </rPh>
    <rPh sb="10" eb="12">
      <t>テキヨウ</t>
    </rPh>
    <rPh sb="15" eb="17">
      <t>コウフ</t>
    </rPh>
    <rPh sb="17" eb="19">
      <t>シンセイ</t>
    </rPh>
    <rPh sb="19" eb="20">
      <t>ガク</t>
    </rPh>
    <phoneticPr fontId="2"/>
  </si>
  <si>
    <t>補助額</t>
    <rPh sb="0" eb="3">
      <t>ホジョガク</t>
    </rPh>
    <phoneticPr fontId="2"/>
  </si>
  <si>
    <t>うち、補助率2/3で計算された補助額</t>
    <rPh sb="3" eb="6">
      <t>ホジョリツ</t>
    </rPh>
    <rPh sb="10" eb="12">
      <t>ケイサン</t>
    </rPh>
    <rPh sb="15" eb="18">
      <t>ホジョガク</t>
    </rPh>
    <phoneticPr fontId="2"/>
  </si>
  <si>
    <t>うち、補助率1/2で計算された補助額</t>
    <rPh sb="3" eb="6">
      <t>ホジョリツ</t>
    </rPh>
    <rPh sb="10" eb="12">
      <t>ケイサン</t>
    </rPh>
    <rPh sb="15" eb="18">
      <t>ホジョガク</t>
    </rPh>
    <phoneticPr fontId="2"/>
  </si>
  <si>
    <t>補助金交付下限額</t>
    <rPh sb="0" eb="3">
      <t>ホジョキン</t>
    </rPh>
    <rPh sb="3" eb="5">
      <t>コウフ</t>
    </rPh>
    <rPh sb="5" eb="7">
      <t>カゲン</t>
    </rPh>
    <rPh sb="7" eb="8">
      <t>ガク</t>
    </rPh>
    <phoneticPr fontId="2"/>
  </si>
  <si>
    <t>交付予定額</t>
    <rPh sb="0" eb="5">
      <t>コウフヨテイガク</t>
    </rPh>
    <phoneticPr fontId="2"/>
  </si>
  <si>
    <t>&lt;類型11以外 計算用&gt;</t>
    <rPh sb="1" eb="3">
      <t>ルイケイ</t>
    </rPh>
    <rPh sb="5" eb="7">
      <t>イガイ</t>
    </rPh>
    <rPh sb="8" eb="11">
      <t>ケイサンヨウ</t>
    </rPh>
    <phoneticPr fontId="2"/>
  </si>
  <si>
    <t>→類型が11の場合、0</t>
    <rPh sb="1" eb="3">
      <t>ルイケイ</t>
    </rPh>
    <rPh sb="7" eb="9">
      <t>バアイ</t>
    </rPh>
    <phoneticPr fontId="2"/>
  </si>
  <si>
    <t>▼補助金交付予定額（廃業費）</t>
    <rPh sb="1" eb="4">
      <t>ホジョキン</t>
    </rPh>
    <rPh sb="4" eb="6">
      <t>コウフ</t>
    </rPh>
    <rPh sb="6" eb="8">
      <t>ヨテイ</t>
    </rPh>
    <rPh sb="8" eb="9">
      <t>ガク</t>
    </rPh>
    <rPh sb="10" eb="13">
      <t>ハイギョウヒ</t>
    </rPh>
    <phoneticPr fontId="2"/>
  </si>
  <si>
    <t>交付申請額（全額）</t>
    <rPh sb="0" eb="5">
      <t>コウフシンセイガク</t>
    </rPh>
    <rPh sb="6" eb="8">
      <t>ゼンガク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</si>
</sst>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 #,##0_ ;_ * \-#,##0_ ;_ * &quot;-&quot;_ ;_ @_ "/>
    <numFmt numFmtId="176" formatCode="#,##0_ "/>
    <numFmt numFmtId="177" formatCode="#,##0_);[Red]\(#,##0\)"/>
  </numFmts>
  <fonts count="55">
    <font>
      <sz val="10"/>
      <color theme="1"/>
      <name val="ＭＳ Ｐゴシック"/>
      <family val="2"/>
      <charset val="128"/>
    </font>
    <font>
      <sz val="11"/>
      <color theme="1"/>
      <name val="游ゴシック"/>
      <family val="2"/>
      <charset val="128"/>
      <scheme val="minor"/>
    </font>
    <font>
      <sz val="6"/>
      <name val="ＭＳ Ｐゴシック"/>
      <family val="2"/>
      <charset val="128"/>
    </font>
    <font>
      <u/>
      <sz val="10"/>
      <color theme="10"/>
      <name val="ＭＳ Ｐゴシック"/>
      <family val="2"/>
      <charset val="128"/>
    </font>
    <font>
      <sz val="9"/>
      <color indexed="81"/>
      <name val="MS P ゴシック"/>
      <family val="3"/>
      <charset val="128"/>
    </font>
    <font>
      <sz val="11"/>
      <color theme="1"/>
      <name val="游ゴシック"/>
      <family val="2"/>
      <charset val="128"/>
      <scheme val="minor"/>
    </font>
    <font>
      <u/>
      <sz val="8"/>
      <color indexed="12"/>
      <name val="Arial"/>
      <family val="2"/>
    </font>
    <font>
      <sz val="10"/>
      <color theme="1"/>
      <name val="ＭＳ Ｐゴシック"/>
      <family val="2"/>
      <charset val="128"/>
    </font>
    <font>
      <sz val="10"/>
      <name val="Arial"/>
      <family val="2"/>
    </font>
    <font>
      <sz val="9"/>
      <color theme="1"/>
      <name val="Yu Gothic UI"/>
      <family val="3"/>
      <charset val="128"/>
    </font>
    <font>
      <sz val="9"/>
      <color theme="0"/>
      <name val="Yu Gothic UI"/>
      <family val="3"/>
      <charset val="128"/>
    </font>
    <font>
      <sz val="9"/>
      <color rgb="FF0070C0"/>
      <name val="Yu Gothic UI"/>
      <family val="3"/>
      <charset val="128"/>
    </font>
    <font>
      <sz val="9"/>
      <name val="Yu Gothic UI"/>
      <family val="3"/>
      <charset val="128"/>
    </font>
    <font>
      <u/>
      <sz val="11"/>
      <color theme="10"/>
      <name val="Yu Gothic UI"/>
      <family val="2"/>
      <charset val="128"/>
    </font>
    <font>
      <sz val="11"/>
      <color theme="1"/>
      <name val="Yu Gothic UI"/>
      <family val="2"/>
      <charset val="128"/>
    </font>
    <font>
      <sz val="11"/>
      <name val="ＭＳ Ｐゴシック"/>
      <family val="3"/>
      <charset val="128"/>
    </font>
    <font>
      <sz val="10"/>
      <color theme="1"/>
      <name val="Yu Gothic UI"/>
      <family val="3"/>
      <charset val="128"/>
    </font>
    <font>
      <sz val="10"/>
      <color rgb="FFFF0000"/>
      <name val="Yu Gothic UI"/>
      <family val="3"/>
      <charset val="128"/>
    </font>
    <font>
      <sz val="10"/>
      <color theme="2" tint="-0.249977111117893"/>
      <name val="Yu Gothic UI"/>
      <family val="3"/>
      <charset val="128"/>
    </font>
    <font>
      <b/>
      <sz val="14"/>
      <color theme="1"/>
      <name val="Yu Gothic UI"/>
      <family val="3"/>
      <charset val="128"/>
    </font>
    <font>
      <b/>
      <sz val="10"/>
      <color theme="1"/>
      <name val="Yu Gothic UI"/>
      <family val="3"/>
      <charset val="128"/>
    </font>
    <font>
      <u/>
      <sz val="10"/>
      <color theme="10"/>
      <name val="Yu Gothic UI"/>
      <family val="3"/>
      <charset val="128"/>
    </font>
    <font>
      <u/>
      <sz val="10"/>
      <color theme="1"/>
      <name val="Yu Gothic UI"/>
      <family val="3"/>
      <charset val="128"/>
    </font>
    <font>
      <b/>
      <sz val="12"/>
      <color theme="1"/>
      <name val="Yu Gothic UI"/>
      <family val="3"/>
      <charset val="128"/>
    </font>
    <font>
      <sz val="10"/>
      <color theme="0"/>
      <name val="Yu Gothic UI"/>
      <family val="3"/>
      <charset val="128"/>
    </font>
    <font>
      <b/>
      <sz val="10"/>
      <color theme="0"/>
      <name val="Yu Gothic UI"/>
      <family val="3"/>
      <charset val="128"/>
    </font>
    <font>
      <sz val="10"/>
      <color theme="0" tint="-0.499984740745262"/>
      <name val="Yu Gothic UI"/>
      <family val="3"/>
      <charset val="128"/>
    </font>
    <font>
      <sz val="10"/>
      <color rgb="FFAEAAAA"/>
      <name val="Yu Gothic UI"/>
      <family val="3"/>
      <charset val="128"/>
    </font>
    <font>
      <sz val="10"/>
      <name val="Yu Gothic UI"/>
      <family val="3"/>
      <charset val="128"/>
    </font>
    <font>
      <sz val="8"/>
      <color theme="1"/>
      <name val="Yu Gothic UI"/>
      <family val="3"/>
      <charset val="128"/>
    </font>
    <font>
      <b/>
      <sz val="10"/>
      <name val="Yu Gothic UI"/>
      <family val="3"/>
      <charset val="128"/>
    </font>
    <font>
      <sz val="10"/>
      <color rgb="FF0070C0"/>
      <name val="Yu Gothic UI"/>
      <family val="3"/>
      <charset val="128"/>
    </font>
    <font>
      <u/>
      <sz val="10"/>
      <name val="Yu Gothic UI"/>
      <family val="3"/>
      <charset val="128"/>
    </font>
    <font>
      <sz val="10"/>
      <color theme="0" tint="-4.9989318521683403E-2"/>
      <name val="Yu Gothic UI"/>
      <family val="3"/>
      <charset val="128"/>
    </font>
    <font>
      <sz val="8"/>
      <color rgb="FFFF0000"/>
      <name val="Yu Gothic UI"/>
      <family val="3"/>
      <charset val="128"/>
    </font>
    <font>
      <b/>
      <sz val="10"/>
      <color rgb="FFFF0000"/>
      <name val="Yu Gothic UI"/>
      <family val="3"/>
      <charset val="128"/>
    </font>
    <font>
      <sz val="9.8000000000000007"/>
      <color rgb="FFFF0000"/>
      <name val="Yu Gothic UI"/>
      <family val="3"/>
      <charset val="128"/>
    </font>
    <font>
      <b/>
      <sz val="9.8000000000000007"/>
      <color rgb="FFFF0000"/>
      <name val="Yu Gothic UI"/>
      <family val="3"/>
      <charset val="128"/>
    </font>
    <font>
      <b/>
      <sz val="9.6"/>
      <color rgb="FFFF0000"/>
      <name val="Yu Gothic UI"/>
      <family val="3"/>
      <charset val="128"/>
    </font>
    <font>
      <u/>
      <sz val="10"/>
      <color rgb="FFFF0000"/>
      <name val="Yu Gothic UI"/>
      <family val="3"/>
      <charset val="128"/>
    </font>
    <font>
      <sz val="9.8000000000000007"/>
      <color theme="1"/>
      <name val="Yu Gothic UI"/>
      <family val="3"/>
      <charset val="128"/>
    </font>
    <font>
      <b/>
      <u/>
      <sz val="10"/>
      <name val="Yu Gothic UI"/>
      <family val="3"/>
      <charset val="128"/>
    </font>
    <font>
      <b/>
      <u/>
      <sz val="10"/>
      <color theme="1"/>
      <name val="Yu Gothic UI"/>
      <family val="3"/>
      <charset val="128"/>
    </font>
    <font>
      <b/>
      <sz val="11.75"/>
      <name val="Yu Gothic UI"/>
      <family val="3"/>
      <charset val="128"/>
    </font>
    <font>
      <b/>
      <sz val="10"/>
      <color rgb="FF002060"/>
      <name val="Yu Gothic UI"/>
      <family val="3"/>
      <charset val="128"/>
    </font>
    <font>
      <sz val="10"/>
      <color theme="0"/>
      <name val="Calibri Light"/>
      <family val="2"/>
    </font>
    <font>
      <u val="singleAccounting"/>
      <sz val="10"/>
      <color theme="0"/>
      <name val="Calibri Light"/>
      <family val="2"/>
    </font>
    <font>
      <sz val="9"/>
      <color indexed="81"/>
      <name val="Yu Gothic UI"/>
      <family val="3"/>
      <charset val="128"/>
    </font>
    <font>
      <b/>
      <sz val="9"/>
      <color indexed="39"/>
      <name val="Yu Gothic UI"/>
      <family val="3"/>
      <charset val="128"/>
    </font>
    <font>
      <b/>
      <sz val="9"/>
      <color indexed="81"/>
      <name val="Yu Gothic UI"/>
      <family val="3"/>
      <charset val="128"/>
    </font>
    <font>
      <sz val="9"/>
      <color indexed="39"/>
      <name val="Yu Gothic UI"/>
      <family val="3"/>
      <charset val="128"/>
    </font>
    <font>
      <b/>
      <sz val="9"/>
      <color indexed="10"/>
      <name val="Yu Gothic UI"/>
      <family val="3"/>
      <charset val="128"/>
    </font>
    <font>
      <sz val="10"/>
      <name val="Yu Gothic UI"/>
      <family val="3"/>
      <charset val="2"/>
    </font>
    <font>
      <b/>
      <u/>
      <sz val="10"/>
      <color rgb="FFFF0000"/>
      <name val="Yu Gothic UI"/>
      <family val="3"/>
      <charset val="128"/>
    </font>
    <font>
      <b/>
      <sz val="11"/>
      <color rgb="FFFF0000"/>
      <name val="Yu Gothic UI"/>
      <family val="3"/>
      <charset val="128"/>
    </font>
  </fonts>
  <fills count="18">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5F5F5F"/>
        <bgColor indexed="64"/>
      </patternFill>
    </fill>
    <fill>
      <patternFill patternType="solid">
        <fgColor rgb="FFDDFFEC"/>
        <bgColor indexed="64"/>
      </patternFill>
    </fill>
    <fill>
      <patternFill patternType="solid">
        <fgColor rgb="FFF7FFFB"/>
        <bgColor indexed="64"/>
      </patternFill>
    </fill>
    <fill>
      <patternFill patternType="solid">
        <fgColor theme="9" tint="-0.499984740745262"/>
        <bgColor indexed="64"/>
      </patternFill>
    </fill>
    <fill>
      <patternFill patternType="solid">
        <fgColor rgb="FFFFCCCC"/>
        <bgColor indexed="64"/>
      </patternFill>
    </fill>
    <fill>
      <patternFill patternType="solid">
        <fgColor theme="9" tint="-0.249977111117893"/>
        <bgColor indexed="64"/>
      </patternFill>
    </fill>
    <fill>
      <patternFill patternType="solid">
        <fgColor rgb="FF8CC068"/>
        <bgColor indexed="64"/>
      </patternFill>
    </fill>
    <fill>
      <patternFill patternType="solid">
        <fgColor theme="0" tint="-0.14996795556505021"/>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4" tint="-0.249977111117893"/>
        <bgColor indexed="64"/>
      </patternFill>
    </fill>
  </fills>
  <borders count="38">
    <border>
      <left/>
      <right/>
      <top/>
      <bottom/>
      <diagonal/>
    </border>
    <border>
      <left style="thin">
        <color theme="0" tint="-0.499984740745262"/>
      </left>
      <right style="thin">
        <color theme="0" tint="-0.499984740745262"/>
      </right>
      <top style="hair">
        <color theme="0" tint="-0.499984740745262"/>
      </top>
      <bottom style="hair">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499984740745262"/>
      </right>
      <top style="thin">
        <color theme="0" tint="-0.34998626667073579"/>
      </top>
      <bottom style="hair">
        <color theme="0" tint="-0.499984740745262"/>
      </bottom>
      <diagonal/>
    </border>
    <border>
      <left style="thin">
        <color theme="0" tint="-0.499984740745262"/>
      </left>
      <right style="thin">
        <color theme="0" tint="-0.499984740745262"/>
      </right>
      <top style="thin">
        <color theme="0" tint="-0.34998626667073579"/>
      </top>
      <bottom style="hair">
        <color theme="0" tint="-0.499984740745262"/>
      </bottom>
      <diagonal/>
    </border>
    <border>
      <left style="thin">
        <color theme="0" tint="-0.499984740745262"/>
      </left>
      <right style="thin">
        <color theme="0" tint="-0.34998626667073579"/>
      </right>
      <top style="thin">
        <color theme="0" tint="-0.34998626667073579"/>
      </top>
      <bottom style="hair">
        <color theme="0" tint="-0.499984740745262"/>
      </bottom>
      <diagonal/>
    </border>
    <border>
      <left style="thin">
        <color theme="0" tint="-0.34998626667073579"/>
      </left>
      <right style="thin">
        <color theme="0" tint="-0.499984740745262"/>
      </right>
      <top style="hair">
        <color theme="0" tint="-0.499984740745262"/>
      </top>
      <bottom style="hair">
        <color theme="0" tint="-0.499984740745262"/>
      </bottom>
      <diagonal/>
    </border>
    <border>
      <left style="thin">
        <color theme="0" tint="-0.499984740745262"/>
      </left>
      <right style="thin">
        <color theme="0" tint="-0.34998626667073579"/>
      </right>
      <top style="hair">
        <color theme="0" tint="-0.499984740745262"/>
      </top>
      <bottom style="hair">
        <color theme="0" tint="-0.499984740745262"/>
      </bottom>
      <diagonal/>
    </border>
    <border>
      <left style="thin">
        <color theme="0" tint="-0.34998626667073579"/>
      </left>
      <right style="thin">
        <color theme="0" tint="-0.499984740745262"/>
      </right>
      <top style="hair">
        <color theme="0" tint="-0.499984740745262"/>
      </top>
      <bottom style="thin">
        <color theme="0" tint="-0.34998626667073579"/>
      </bottom>
      <diagonal/>
    </border>
    <border>
      <left style="thin">
        <color theme="0" tint="-0.499984740745262"/>
      </left>
      <right style="thin">
        <color theme="0" tint="-0.499984740745262"/>
      </right>
      <top style="hair">
        <color theme="0" tint="-0.499984740745262"/>
      </top>
      <bottom style="thin">
        <color theme="0" tint="-0.34998626667073579"/>
      </bottom>
      <diagonal/>
    </border>
    <border>
      <left style="thin">
        <color theme="0" tint="-0.499984740745262"/>
      </left>
      <right style="thin">
        <color theme="0" tint="-0.34998626667073579"/>
      </right>
      <top style="hair">
        <color theme="0" tint="-0.499984740745262"/>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left>
      <right/>
      <top style="thin">
        <color theme="0" tint="-0.34998626667073579"/>
      </top>
      <bottom style="thin">
        <color theme="0" tint="-0.34998626667073579"/>
      </bottom>
      <diagonal/>
    </border>
    <border>
      <left style="thin">
        <color theme="0"/>
      </left>
      <right style="thin">
        <color theme="0"/>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right>
      <top style="thin">
        <color theme="0" tint="-0.34998626667073579"/>
      </top>
      <bottom style="thin">
        <color theme="0" tint="-0.34998626667073579"/>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hair">
        <color theme="0" tint="-0.34998626667073579"/>
      </top>
      <bottom style="medium">
        <color theme="0" tint="-0.34998626667073579"/>
      </bottom>
      <diagonal/>
    </border>
    <border>
      <left style="thin">
        <color theme="0" tint="-0.34998626667073579"/>
      </left>
      <right style="thin">
        <color theme="0" tint="-0.34998626667073579"/>
      </right>
      <top style="hair">
        <color theme="0" tint="-0.34998626667073579"/>
      </top>
      <bottom style="double">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s>
  <cellStyleXfs count="10">
    <xf numFmtId="0" fontId="0" fillId="0" borderId="0">
      <alignment vertical="center"/>
    </xf>
    <xf numFmtId="0" fontId="3" fillId="0" borderId="0" applyNumberFormat="0" applyFill="0" applyBorder="0" applyAlignment="0" applyProtection="0">
      <alignment vertical="center"/>
    </xf>
    <xf numFmtId="0" fontId="5" fillId="0" borderId="0">
      <alignment vertical="center"/>
    </xf>
    <xf numFmtId="0" fontId="6" fillId="0" borderId="0" applyNumberFormat="0" applyFill="0" applyBorder="0" applyAlignment="0" applyProtection="0">
      <alignment vertical="top"/>
      <protection locked="0"/>
    </xf>
    <xf numFmtId="9" fontId="7" fillId="0" borderId="0" applyFont="0" applyFill="0" applyBorder="0" applyAlignment="0" applyProtection="0">
      <alignment vertical="center"/>
    </xf>
    <xf numFmtId="0" fontId="8" fillId="0" borderId="0"/>
    <xf numFmtId="0" fontId="1" fillId="0" borderId="0">
      <alignment vertical="center"/>
    </xf>
    <xf numFmtId="0" fontId="13" fillId="0" borderId="0" applyNumberFormat="0" applyFill="0" applyBorder="0" applyAlignment="0" applyProtection="0">
      <alignment vertical="center"/>
    </xf>
    <xf numFmtId="38" fontId="15" fillId="0" borderId="0" applyFont="0" applyFill="0" applyBorder="0" applyAlignment="0" applyProtection="0">
      <alignment vertical="center"/>
    </xf>
    <xf numFmtId="0" fontId="14" fillId="0" borderId="0">
      <alignment vertical="center"/>
    </xf>
  </cellStyleXfs>
  <cellXfs count="307">
    <xf numFmtId="0" fontId="0" fillId="0" borderId="0" xfId="0">
      <alignment vertical="center"/>
    </xf>
    <xf numFmtId="0" fontId="9" fillId="0" borderId="0" xfId="0" applyFont="1">
      <alignment vertical="center"/>
    </xf>
    <xf numFmtId="41" fontId="9" fillId="0" borderId="0" xfId="0" applyNumberFormat="1" applyFont="1">
      <alignment vertical="center"/>
    </xf>
    <xf numFmtId="3" fontId="9" fillId="0" borderId="0" xfId="0" applyNumberFormat="1" applyFont="1">
      <alignment vertical="center"/>
    </xf>
    <xf numFmtId="3" fontId="11" fillId="0" borderId="0" xfId="0" applyNumberFormat="1" applyFont="1">
      <alignment vertical="center"/>
    </xf>
    <xf numFmtId="0" fontId="16" fillId="0" borderId="0" xfId="0" applyFont="1">
      <alignment vertical="center"/>
    </xf>
    <xf numFmtId="0" fontId="16" fillId="0" borderId="0" xfId="0" applyFont="1" applyAlignment="1">
      <alignment horizontal="center" vertical="center"/>
    </xf>
    <xf numFmtId="49" fontId="16" fillId="0" borderId="0" xfId="0" applyNumberFormat="1" applyFont="1" applyAlignment="1">
      <alignment horizontal="center" vertical="center"/>
    </xf>
    <xf numFmtId="0" fontId="16" fillId="0" borderId="0" xfId="0" applyFont="1" applyAlignment="1">
      <alignment vertical="center" wrapText="1"/>
    </xf>
    <xf numFmtId="0" fontId="16" fillId="0" borderId="0" xfId="0" applyFont="1" applyAlignment="1">
      <alignment horizontal="left" vertical="center" wrapText="1"/>
    </xf>
    <xf numFmtId="0" fontId="17" fillId="0" borderId="0" xfId="0" applyFont="1" applyProtection="1">
      <alignment vertical="center"/>
      <protection locked="0"/>
    </xf>
    <xf numFmtId="0" fontId="18" fillId="0" borderId="0" xfId="0" applyFont="1" applyProtection="1">
      <alignment vertical="center"/>
      <protection locked="0"/>
    </xf>
    <xf numFmtId="0" fontId="16" fillId="0" borderId="0" xfId="0" applyFont="1" applyProtection="1">
      <alignment vertical="center"/>
      <protection locked="0"/>
    </xf>
    <xf numFmtId="0" fontId="19" fillId="0" borderId="0" xfId="0" applyFont="1">
      <alignment vertical="center"/>
    </xf>
    <xf numFmtId="49" fontId="19" fillId="0" borderId="0" xfId="0" applyNumberFormat="1" applyFont="1">
      <alignment vertical="center"/>
    </xf>
    <xf numFmtId="0" fontId="19" fillId="0" borderId="0" xfId="0" applyFont="1" applyAlignment="1">
      <alignment vertical="center" wrapText="1"/>
    </xf>
    <xf numFmtId="0" fontId="19" fillId="0" borderId="0" xfId="0" applyFont="1" applyAlignment="1">
      <alignment horizontal="left" vertical="center" wrapText="1"/>
    </xf>
    <xf numFmtId="0" fontId="16" fillId="0" borderId="0" xfId="0" applyFont="1" applyAlignment="1">
      <alignment horizontal="left" vertical="center"/>
    </xf>
    <xf numFmtId="0" fontId="20" fillId="0" borderId="0" xfId="0" applyFont="1" applyAlignment="1">
      <alignment horizontal="left" vertical="center"/>
    </xf>
    <xf numFmtId="0" fontId="16" fillId="7" borderId="0" xfId="0" applyFont="1" applyFill="1">
      <alignment vertical="center"/>
    </xf>
    <xf numFmtId="49" fontId="16" fillId="0" borderId="0" xfId="0" applyNumberFormat="1" applyFont="1" applyAlignment="1">
      <alignment horizontal="left" vertical="center"/>
    </xf>
    <xf numFmtId="0" fontId="21" fillId="7" borderId="0" xfId="1" applyFont="1" applyFill="1" applyBorder="1" applyAlignment="1" applyProtection="1">
      <alignment vertical="center"/>
    </xf>
    <xf numFmtId="0" fontId="16" fillId="2" borderId="0" xfId="0" applyFont="1" applyFill="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4" fillId="0" borderId="0" xfId="0" applyFont="1" applyAlignment="1">
      <alignment horizontal="center" vertical="center"/>
    </xf>
    <xf numFmtId="0" fontId="24" fillId="0" borderId="0" xfId="0" applyFont="1" applyAlignment="1">
      <alignment horizontal="center" vertical="center" wrapText="1"/>
    </xf>
    <xf numFmtId="0" fontId="18" fillId="0" borderId="0" xfId="0" applyFont="1" applyAlignment="1" applyProtection="1">
      <alignment horizontal="center" vertical="center"/>
      <protection locked="0"/>
    </xf>
    <xf numFmtId="0" fontId="16" fillId="0" borderId="0" xfId="0" applyFont="1" applyAlignment="1" applyProtection="1">
      <alignment horizontal="center" vertical="center"/>
      <protection locked="0"/>
    </xf>
    <xf numFmtId="0" fontId="16" fillId="16" borderId="0" xfId="0" applyFont="1" applyFill="1">
      <alignment vertical="center"/>
    </xf>
    <xf numFmtId="0" fontId="16" fillId="2" borderId="1" xfId="0" applyFont="1" applyFill="1" applyBorder="1" applyAlignment="1" applyProtection="1">
      <alignment horizontal="left" vertical="center" wrapText="1"/>
      <protection locked="0"/>
    </xf>
    <xf numFmtId="0" fontId="27" fillId="0" borderId="0" xfId="0" applyFont="1" applyAlignment="1" applyProtection="1">
      <alignment horizontal="center" vertical="center"/>
      <protection locked="0"/>
    </xf>
    <xf numFmtId="0" fontId="16" fillId="16" borderId="0" xfId="0" applyFont="1" applyFill="1" applyAlignment="1">
      <alignment horizontal="center" vertical="center"/>
    </xf>
    <xf numFmtId="0" fontId="16" fillId="0" borderId="1" xfId="0" applyFont="1" applyBorder="1" applyAlignment="1">
      <alignment horizontal="left" vertical="center" wrapText="1" indent="1"/>
    </xf>
    <xf numFmtId="0" fontId="16" fillId="4" borderId="1" xfId="0" applyFont="1" applyFill="1" applyBorder="1" applyAlignment="1">
      <alignment horizontal="left" vertical="center" wrapText="1"/>
    </xf>
    <xf numFmtId="14" fontId="16" fillId="2" borderId="1" xfId="0" applyNumberFormat="1" applyFont="1" applyFill="1" applyBorder="1" applyAlignment="1" applyProtection="1">
      <alignment horizontal="left" vertical="center" wrapText="1"/>
      <protection locked="0"/>
    </xf>
    <xf numFmtId="0" fontId="33" fillId="0" borderId="0" xfId="0" applyFont="1" applyAlignment="1">
      <alignment horizontal="center" vertical="center"/>
    </xf>
    <xf numFmtId="0" fontId="33" fillId="0" borderId="0" xfId="0" applyFont="1" applyAlignment="1">
      <alignment horizontal="left" vertical="center" wrapText="1"/>
    </xf>
    <xf numFmtId="0" fontId="16" fillId="0" borderId="0" xfId="0" applyFont="1" applyAlignment="1" applyProtection="1">
      <alignment horizontal="left" vertical="center" wrapText="1"/>
      <protection locked="0"/>
    </xf>
    <xf numFmtId="0" fontId="17" fillId="14" borderId="0" xfId="0" applyFont="1" applyFill="1">
      <alignment vertical="center"/>
    </xf>
    <xf numFmtId="0" fontId="19" fillId="0" borderId="0" xfId="0" applyFont="1" applyAlignment="1">
      <alignment horizontal="left" vertical="center"/>
    </xf>
    <xf numFmtId="0" fontId="33" fillId="0" borderId="0" xfId="0" applyFont="1">
      <alignment vertical="center"/>
    </xf>
    <xf numFmtId="0" fontId="20" fillId="0" borderId="0" xfId="0" applyFont="1" applyAlignment="1">
      <alignment horizontal="right"/>
    </xf>
    <xf numFmtId="0" fontId="34" fillId="0" borderId="0" xfId="0" applyFont="1" applyAlignment="1" applyProtection="1">
      <alignment vertical="center" wrapText="1"/>
      <protection locked="0"/>
    </xf>
    <xf numFmtId="0" fontId="33" fillId="0" borderId="0" xfId="0" applyFont="1" applyAlignment="1">
      <alignment horizontal="left" vertical="center"/>
    </xf>
    <xf numFmtId="0" fontId="16" fillId="0" borderId="0" xfId="0" applyFont="1" applyAlignment="1">
      <alignment horizontal="left"/>
    </xf>
    <xf numFmtId="0" fontId="16" fillId="0" borderId="0" xfId="0" applyFont="1" applyAlignment="1">
      <alignment horizontal="right"/>
    </xf>
    <xf numFmtId="0" fontId="43" fillId="0" borderId="0" xfId="0" applyFont="1" applyAlignment="1">
      <alignment horizontal="left" wrapText="1"/>
    </xf>
    <xf numFmtId="0" fontId="16" fillId="0" borderId="0" xfId="0" applyFont="1" applyAlignment="1" applyProtection="1">
      <alignment horizontal="left" vertical="center"/>
      <protection locked="0"/>
    </xf>
    <xf numFmtId="0" fontId="33" fillId="0" borderId="0" xfId="0" applyFont="1" applyAlignment="1" applyProtection="1">
      <alignment horizontal="left" vertical="center"/>
      <protection locked="0"/>
    </xf>
    <xf numFmtId="0" fontId="33" fillId="0" borderId="0" xfId="0" applyFont="1" applyProtection="1">
      <alignment vertical="center"/>
      <protection locked="0"/>
    </xf>
    <xf numFmtId="0" fontId="28" fillId="0" borderId="0" xfId="0" applyFont="1" applyProtection="1">
      <alignment vertical="center"/>
      <protection locked="0"/>
    </xf>
    <xf numFmtId="0" fontId="18" fillId="15" borderId="0" xfId="0" applyFont="1" applyFill="1" applyProtection="1">
      <alignment vertical="center"/>
      <protection locked="0"/>
    </xf>
    <xf numFmtId="0" fontId="16" fillId="15" borderId="0" xfId="0" applyFont="1" applyFill="1" applyProtection="1">
      <alignment vertical="center"/>
      <protection locked="0"/>
    </xf>
    <xf numFmtId="0" fontId="16" fillId="8" borderId="1" xfId="0" applyFont="1" applyFill="1" applyBorder="1" applyAlignment="1">
      <alignment horizontal="left" vertical="center" wrapText="1"/>
    </xf>
    <xf numFmtId="0" fontId="16" fillId="0" borderId="3" xfId="0" applyFont="1" applyBorder="1" applyAlignment="1">
      <alignment horizontal="center" vertical="center" wrapText="1"/>
    </xf>
    <xf numFmtId="49" fontId="16" fillId="0" borderId="3" xfId="0" applyNumberFormat="1" applyFont="1" applyBorder="1" applyAlignment="1">
      <alignment horizontal="left" vertical="center" wrapText="1" indent="2"/>
    </xf>
    <xf numFmtId="0" fontId="16" fillId="0" borderId="3" xfId="0" applyFont="1" applyBorder="1" applyAlignment="1">
      <alignment horizontal="left" vertical="center" indent="1"/>
    </xf>
    <xf numFmtId="0" fontId="16" fillId="8" borderId="3" xfId="0" applyFont="1" applyFill="1" applyBorder="1" applyAlignment="1">
      <alignment horizontal="left" vertical="center" wrapText="1"/>
    </xf>
    <xf numFmtId="0" fontId="16" fillId="0" borderId="4" xfId="0" applyFont="1" applyBorder="1" applyAlignment="1">
      <alignment horizontal="center" vertical="center" wrapText="1"/>
    </xf>
    <xf numFmtId="49" fontId="16" fillId="0" borderId="4" xfId="0" applyNumberFormat="1" applyFont="1" applyBorder="1" applyAlignment="1">
      <alignment horizontal="left" vertical="center" wrapText="1" indent="2"/>
    </xf>
    <xf numFmtId="0" fontId="16" fillId="0" borderId="4" xfId="0" applyFont="1" applyBorder="1" applyAlignment="1">
      <alignment horizontal="left" vertical="center" wrapText="1" indent="1"/>
    </xf>
    <xf numFmtId="0" fontId="16" fillId="8" borderId="4" xfId="0" applyFont="1" applyFill="1" applyBorder="1" applyAlignment="1">
      <alignment horizontal="left" vertical="center" wrapText="1"/>
    </xf>
    <xf numFmtId="0" fontId="16" fillId="0" borderId="4" xfId="0" applyFont="1" applyBorder="1">
      <alignment vertical="center"/>
    </xf>
    <xf numFmtId="0" fontId="16" fillId="0" borderId="4" xfId="0" applyFont="1" applyBorder="1" applyAlignment="1">
      <alignment horizontal="left" vertical="center" indent="1"/>
    </xf>
    <xf numFmtId="0" fontId="16" fillId="0" borderId="4" xfId="0" applyFont="1" applyBorder="1" applyAlignment="1">
      <alignment vertical="center" wrapText="1"/>
    </xf>
    <xf numFmtId="0" fontId="16" fillId="0" borderId="4" xfId="0" applyFont="1" applyBorder="1" applyAlignment="1">
      <alignment horizontal="center" vertical="center"/>
    </xf>
    <xf numFmtId="49" fontId="16" fillId="0" borderId="4" xfId="0" applyNumberFormat="1" applyFont="1" applyBorder="1" applyAlignment="1">
      <alignment horizontal="left" vertical="center" indent="2"/>
    </xf>
    <xf numFmtId="0" fontId="28" fillId="8" borderId="4" xfId="0" applyFont="1" applyFill="1" applyBorder="1" applyAlignment="1">
      <alignment horizontal="left" vertical="center" wrapText="1"/>
    </xf>
    <xf numFmtId="0" fontId="26" fillId="4" borderId="4" xfId="0" applyFont="1" applyFill="1" applyBorder="1">
      <alignment vertical="center"/>
    </xf>
    <xf numFmtId="41" fontId="16" fillId="0" borderId="4" xfId="0" applyNumberFormat="1" applyFont="1" applyBorder="1" applyAlignment="1" applyProtection="1">
      <alignment horizontal="left" vertical="center" wrapText="1"/>
      <protection hidden="1"/>
    </xf>
    <xf numFmtId="0" fontId="28" fillId="8" borderId="4" xfId="0" applyFont="1" applyFill="1" applyBorder="1" applyAlignment="1">
      <alignment horizontal="center" vertical="center" wrapText="1"/>
    </xf>
    <xf numFmtId="0" fontId="16" fillId="0" borderId="5" xfId="0" applyFont="1" applyBorder="1" applyAlignment="1">
      <alignment horizontal="center" vertical="center"/>
    </xf>
    <xf numFmtId="49" fontId="16" fillId="0" borderId="5" xfId="0" applyNumberFormat="1" applyFont="1" applyBorder="1" applyAlignment="1">
      <alignment horizontal="left" vertical="center" indent="2"/>
    </xf>
    <xf numFmtId="0" fontId="28" fillId="8" borderId="5" xfId="0" applyFont="1" applyFill="1" applyBorder="1" applyAlignment="1">
      <alignment horizontal="center" vertical="center" wrapText="1"/>
    </xf>
    <xf numFmtId="41" fontId="16" fillId="0" borderId="5" xfId="0" applyNumberFormat="1" applyFont="1" applyBorder="1" applyAlignment="1" applyProtection="1">
      <alignment horizontal="left" vertical="center" wrapText="1"/>
      <protection hidden="1"/>
    </xf>
    <xf numFmtId="49" fontId="16" fillId="0" borderId="3" xfId="0" applyNumberFormat="1" applyFont="1" applyBorder="1" applyAlignment="1">
      <alignment horizontal="center" vertical="center" wrapText="1"/>
    </xf>
    <xf numFmtId="0" fontId="16" fillId="0" borderId="3" xfId="0" applyFont="1" applyBorder="1" applyAlignment="1">
      <alignment horizontal="left" vertical="center" wrapText="1" indent="1"/>
    </xf>
    <xf numFmtId="0" fontId="26" fillId="4" borderId="3" xfId="0" applyFont="1" applyFill="1" applyBorder="1">
      <alignment vertical="center"/>
    </xf>
    <xf numFmtId="0" fontId="28" fillId="8" borderId="5" xfId="0" applyFont="1" applyFill="1" applyBorder="1" applyAlignment="1">
      <alignment horizontal="left" vertical="center" wrapText="1"/>
    </xf>
    <xf numFmtId="0" fontId="16" fillId="2" borderId="5" xfId="0" applyFont="1" applyFill="1" applyBorder="1" applyAlignment="1" applyProtection="1">
      <alignment horizontal="left" vertical="center" wrapText="1"/>
      <protection locked="0"/>
    </xf>
    <xf numFmtId="0" fontId="26" fillId="13" borderId="4" xfId="0" applyFont="1" applyFill="1" applyBorder="1">
      <alignment vertical="center"/>
    </xf>
    <xf numFmtId="0" fontId="16" fillId="0" borderId="5" xfId="0" applyFont="1" applyBorder="1" applyAlignment="1">
      <alignment horizontal="left" vertical="center" indent="1"/>
    </xf>
    <xf numFmtId="0" fontId="16" fillId="8" borderId="5" xfId="0" applyFont="1" applyFill="1" applyBorder="1" applyAlignment="1">
      <alignment horizontal="left" vertical="center" wrapText="1"/>
    </xf>
    <xf numFmtId="0" fontId="26" fillId="4" borderId="5" xfId="0" applyFont="1" applyFill="1" applyBorder="1">
      <alignment vertical="center"/>
    </xf>
    <xf numFmtId="49" fontId="16" fillId="0" borderId="1" xfId="0" applyNumberFormat="1" applyFont="1" applyBorder="1" applyAlignment="1">
      <alignment horizontal="left" vertical="center" wrapText="1" indent="2"/>
    </xf>
    <xf numFmtId="0" fontId="16" fillId="0" borderId="6" xfId="0" applyFont="1" applyBorder="1" applyAlignment="1">
      <alignment horizontal="center" vertical="center" wrapText="1"/>
    </xf>
    <xf numFmtId="0" fontId="16" fillId="0" borderId="2" xfId="0" applyFont="1" applyBorder="1" applyAlignment="1">
      <alignment horizontal="center" vertical="center" wrapText="1"/>
    </xf>
    <xf numFmtId="49" fontId="16" fillId="0" borderId="2" xfId="0" applyNumberFormat="1" applyFont="1" applyBorder="1" applyAlignment="1">
      <alignment horizontal="left" vertical="center" wrapText="1" indent="2"/>
    </xf>
    <xf numFmtId="0" fontId="16" fillId="0" borderId="2" xfId="0" applyFont="1" applyBorder="1" applyAlignment="1">
      <alignment horizontal="left" vertical="center" indent="1"/>
    </xf>
    <xf numFmtId="0" fontId="16" fillId="8" borderId="2" xfId="0" applyFont="1" applyFill="1" applyBorder="1" applyAlignment="1">
      <alignment horizontal="left" vertical="center" wrapText="1"/>
    </xf>
    <xf numFmtId="14" fontId="16" fillId="2" borderId="2" xfId="0" applyNumberFormat="1" applyFont="1" applyFill="1" applyBorder="1" applyAlignment="1" applyProtection="1">
      <alignment horizontal="left" vertical="center" wrapText="1"/>
      <protection locked="0"/>
    </xf>
    <xf numFmtId="0" fontId="26" fillId="13" borderId="2" xfId="0" applyFont="1" applyFill="1" applyBorder="1">
      <alignment vertical="center"/>
    </xf>
    <xf numFmtId="0" fontId="16" fillId="8" borderId="7" xfId="0" applyFont="1" applyFill="1" applyBorder="1" applyAlignment="1">
      <alignment horizontal="left" vertical="center" wrapText="1"/>
    </xf>
    <xf numFmtId="0" fontId="16" fillId="0" borderId="8" xfId="0" applyFont="1" applyBorder="1" applyAlignment="1">
      <alignment horizontal="center" vertical="center" wrapText="1"/>
    </xf>
    <xf numFmtId="0" fontId="16" fillId="8" borderId="8" xfId="0" applyFont="1" applyFill="1" applyBorder="1" applyAlignment="1">
      <alignment horizontal="left" vertical="top" wrapText="1"/>
    </xf>
    <xf numFmtId="0" fontId="16" fillId="2" borderId="8" xfId="0" applyFont="1" applyFill="1" applyBorder="1" applyAlignment="1" applyProtection="1">
      <alignment horizontal="left" vertical="center" wrapText="1"/>
      <protection locked="0"/>
    </xf>
    <xf numFmtId="0" fontId="16" fillId="0" borderId="3" xfId="0" applyFont="1" applyBorder="1">
      <alignment vertical="center"/>
    </xf>
    <xf numFmtId="0" fontId="16" fillId="0" borderId="5" xfId="0" applyFont="1" applyBorder="1" applyAlignment="1">
      <alignment horizontal="center" vertical="center" wrapText="1"/>
    </xf>
    <xf numFmtId="49" fontId="16" fillId="0" borderId="5" xfId="0" applyNumberFormat="1" applyFont="1" applyBorder="1" applyAlignment="1">
      <alignment horizontal="left" vertical="center" wrapText="1" indent="2"/>
    </xf>
    <xf numFmtId="0" fontId="16" fillId="0" borderId="5" xfId="0" applyFont="1" applyBorder="1" applyAlignment="1">
      <alignment vertical="center" wrapText="1"/>
    </xf>
    <xf numFmtId="0" fontId="16" fillId="0" borderId="6" xfId="0" applyFont="1" applyBorder="1" applyAlignment="1">
      <alignment horizontal="left" vertical="center" indent="1"/>
    </xf>
    <xf numFmtId="0" fontId="16" fillId="0" borderId="2" xfId="0" applyFont="1" applyBorder="1" applyAlignment="1">
      <alignment horizontal="left" vertical="center" wrapText="1" indent="1"/>
    </xf>
    <xf numFmtId="0" fontId="16" fillId="0" borderId="2" xfId="0" applyFont="1" applyBorder="1">
      <alignment vertical="center"/>
    </xf>
    <xf numFmtId="0" fontId="16" fillId="2" borderId="2" xfId="0" applyFont="1" applyFill="1" applyBorder="1" applyAlignment="1" applyProtection="1">
      <alignment horizontal="left" vertical="center" wrapText="1"/>
      <protection locked="0"/>
    </xf>
    <xf numFmtId="0" fontId="16" fillId="0" borderId="3" xfId="0" applyFont="1" applyBorder="1" applyAlignment="1">
      <alignment horizontal="center" vertical="center"/>
    </xf>
    <xf numFmtId="49" fontId="16" fillId="0" borderId="3" xfId="0" applyNumberFormat="1" applyFont="1" applyBorder="1" applyAlignment="1">
      <alignment horizontal="left" vertical="center" indent="2"/>
    </xf>
    <xf numFmtId="0" fontId="16" fillId="15" borderId="3" xfId="0" applyFont="1" applyFill="1" applyBorder="1" applyAlignment="1">
      <alignment horizontal="center" vertical="center"/>
    </xf>
    <xf numFmtId="0" fontId="16" fillId="0" borderId="2" xfId="0" applyFont="1" applyBorder="1" applyAlignment="1">
      <alignment horizontal="center" vertical="center"/>
    </xf>
    <xf numFmtId="49" fontId="16" fillId="0" borderId="2" xfId="0" applyNumberFormat="1" applyFont="1" applyBorder="1" applyAlignment="1">
      <alignment horizontal="left" vertical="center" indent="2"/>
    </xf>
    <xf numFmtId="0" fontId="16" fillId="0" borderId="2" xfId="0" applyFont="1" applyBorder="1" applyAlignment="1">
      <alignment vertical="center" wrapText="1"/>
    </xf>
    <xf numFmtId="0" fontId="28" fillId="8" borderId="3" xfId="0" applyFont="1" applyFill="1" applyBorder="1" applyAlignment="1">
      <alignment horizontal="left" vertical="center" wrapText="1"/>
    </xf>
    <xf numFmtId="0" fontId="16" fillId="4" borderId="3" xfId="0" applyFont="1" applyFill="1" applyBorder="1" applyAlignment="1">
      <alignment horizontal="left" vertical="center" wrapText="1"/>
    </xf>
    <xf numFmtId="49" fontId="16" fillId="0" borderId="2" xfId="0" applyNumberFormat="1" applyFont="1" applyBorder="1" applyAlignment="1">
      <alignment horizontal="center" vertical="center" wrapText="1"/>
    </xf>
    <xf numFmtId="0" fontId="16" fillId="0" borderId="3" xfId="0" applyFont="1" applyBorder="1" applyAlignment="1">
      <alignment vertical="center" wrapText="1"/>
    </xf>
    <xf numFmtId="49" fontId="16" fillId="0" borderId="5" xfId="0" applyNumberFormat="1" applyFont="1" applyBorder="1" applyAlignment="1">
      <alignment horizontal="center" vertical="center" wrapText="1"/>
    </xf>
    <xf numFmtId="0" fontId="16" fillId="4" borderId="5" xfId="0" applyFont="1" applyFill="1" applyBorder="1" applyAlignment="1">
      <alignment vertical="center" wrapText="1"/>
    </xf>
    <xf numFmtId="49" fontId="16" fillId="0" borderId="2" xfId="0" applyNumberFormat="1" applyFont="1" applyBorder="1" applyAlignment="1">
      <alignment horizontal="center" vertical="center"/>
    </xf>
    <xf numFmtId="0" fontId="28" fillId="8" borderId="2" xfId="0" applyFont="1" applyFill="1" applyBorder="1" applyAlignment="1">
      <alignment horizontal="left" vertical="center" wrapText="1"/>
    </xf>
    <xf numFmtId="0" fontId="16" fillId="4" borderId="2" xfId="0" applyFont="1" applyFill="1" applyBorder="1">
      <alignment vertical="center"/>
    </xf>
    <xf numFmtId="0" fontId="28" fillId="0" borderId="2" xfId="0" applyFont="1" applyBorder="1" applyAlignment="1">
      <alignment horizontal="left" vertical="center" indent="1"/>
    </xf>
    <xf numFmtId="0" fontId="26" fillId="4" borderId="2" xfId="0" applyFont="1" applyFill="1" applyBorder="1">
      <alignment vertical="center"/>
    </xf>
    <xf numFmtId="0" fontId="28" fillId="0" borderId="3" xfId="0" applyFont="1" applyBorder="1" applyAlignment="1">
      <alignment horizontal="left" vertical="center" wrapText="1" indent="1"/>
    </xf>
    <xf numFmtId="0" fontId="16" fillId="0" borderId="9" xfId="0" applyFont="1" applyBorder="1" applyAlignment="1">
      <alignment horizontal="center" vertical="center" wrapText="1"/>
    </xf>
    <xf numFmtId="49" fontId="16" fillId="0" borderId="10" xfId="0" applyNumberFormat="1" applyFont="1" applyBorder="1" applyAlignment="1">
      <alignment horizontal="left" vertical="center" wrapText="1" indent="2"/>
    </xf>
    <xf numFmtId="0" fontId="28" fillId="0" borderId="10" xfId="0" applyFont="1" applyBorder="1" applyAlignment="1">
      <alignment horizontal="left" vertical="center" indent="1"/>
    </xf>
    <xf numFmtId="0" fontId="16" fillId="8" borderId="10"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11" xfId="0" applyFont="1" applyFill="1" applyBorder="1">
      <alignment vertical="center"/>
    </xf>
    <xf numFmtId="0" fontId="16" fillId="0" borderId="12" xfId="0" applyFont="1" applyBorder="1" applyAlignment="1">
      <alignment horizontal="center" vertical="center" wrapText="1"/>
    </xf>
    <xf numFmtId="0" fontId="16" fillId="13" borderId="13" xfId="0" applyFont="1" applyFill="1" applyBorder="1">
      <alignment vertical="center"/>
    </xf>
    <xf numFmtId="0" fontId="26" fillId="13" borderId="13" xfId="0" applyFont="1" applyFill="1" applyBorder="1">
      <alignment vertical="center"/>
    </xf>
    <xf numFmtId="0" fontId="16" fillId="0" borderId="14" xfId="0" applyFont="1" applyBorder="1" applyAlignment="1">
      <alignment horizontal="center" vertical="center" wrapText="1"/>
    </xf>
    <xf numFmtId="49" fontId="16" fillId="0" borderId="15" xfId="0" applyNumberFormat="1" applyFont="1" applyBorder="1" applyAlignment="1">
      <alignment horizontal="left" vertical="center" wrapText="1" indent="2"/>
    </xf>
    <xf numFmtId="0" fontId="16" fillId="0" borderId="15" xfId="0" applyFont="1" applyBorder="1" applyAlignment="1">
      <alignment horizontal="left" vertical="center" wrapText="1" indent="1"/>
    </xf>
    <xf numFmtId="0" fontId="16" fillId="8" borderId="15" xfId="0" applyFont="1" applyFill="1" applyBorder="1" applyAlignment="1">
      <alignment horizontal="left" vertical="center" wrapText="1"/>
    </xf>
    <xf numFmtId="0" fontId="16" fillId="2" borderId="15" xfId="0" applyFont="1" applyFill="1" applyBorder="1" applyAlignment="1" applyProtection="1">
      <alignment horizontal="left" vertical="center" wrapText="1"/>
      <protection locked="0"/>
    </xf>
    <xf numFmtId="0" fontId="26" fillId="13" borderId="16" xfId="0" applyFont="1" applyFill="1" applyBorder="1">
      <alignment vertical="center"/>
    </xf>
    <xf numFmtId="0" fontId="16" fillId="0" borderId="10" xfId="0" applyFont="1" applyBorder="1" applyAlignment="1">
      <alignment horizontal="left" vertical="center" wrapText="1" indent="1"/>
    </xf>
    <xf numFmtId="0" fontId="16" fillId="13" borderId="11" xfId="0" applyFont="1" applyFill="1" applyBorder="1">
      <alignment vertical="center"/>
    </xf>
    <xf numFmtId="0" fontId="16" fillId="0" borderId="13" xfId="0" applyFont="1" applyBorder="1">
      <alignment vertical="center"/>
    </xf>
    <xf numFmtId="14" fontId="16" fillId="2" borderId="15" xfId="0" applyNumberFormat="1" applyFont="1" applyFill="1" applyBorder="1" applyAlignment="1" applyProtection="1">
      <alignment horizontal="left" vertical="center" wrapText="1"/>
      <protection locked="0"/>
    </xf>
    <xf numFmtId="0" fontId="16" fillId="13" borderId="10" xfId="0" applyFont="1" applyFill="1" applyBorder="1" applyAlignment="1">
      <alignment horizontal="left" vertical="center" wrapText="1"/>
    </xf>
    <xf numFmtId="0" fontId="26" fillId="13" borderId="11" xfId="0" applyFont="1" applyFill="1" applyBorder="1">
      <alignment vertical="center"/>
    </xf>
    <xf numFmtId="0" fontId="16" fillId="8" borderId="3" xfId="0" applyFont="1" applyFill="1" applyBorder="1" applyAlignment="1">
      <alignment horizontal="center" vertical="center"/>
    </xf>
    <xf numFmtId="0" fontId="16" fillId="8" borderId="4" xfId="0" applyFont="1" applyFill="1" applyBorder="1" applyAlignment="1">
      <alignment horizontal="center" vertical="center"/>
    </xf>
    <xf numFmtId="41" fontId="16" fillId="2" borderId="4" xfId="0" applyNumberFormat="1" applyFont="1" applyFill="1" applyBorder="1" applyAlignment="1" applyProtection="1">
      <alignment horizontal="right" vertical="center"/>
      <protection locked="0"/>
    </xf>
    <xf numFmtId="41" fontId="16" fillId="2" borderId="4" xfId="0" applyNumberFormat="1" applyFont="1" applyFill="1" applyBorder="1" applyProtection="1">
      <alignment vertical="center"/>
      <protection locked="0"/>
    </xf>
    <xf numFmtId="0" fontId="26" fillId="8" borderId="4" xfId="0" applyFont="1" applyFill="1" applyBorder="1" applyAlignment="1">
      <alignment horizontal="center" vertical="center"/>
    </xf>
    <xf numFmtId="41" fontId="16" fillId="0" borderId="4" xfId="0" applyNumberFormat="1" applyFont="1" applyBorder="1" applyAlignment="1" applyProtection="1">
      <alignment horizontal="left" vertical="center"/>
      <protection hidden="1"/>
    </xf>
    <xf numFmtId="41" fontId="16" fillId="0" borderId="4" xfId="0" applyNumberFormat="1" applyFont="1" applyBorder="1" applyProtection="1">
      <alignment vertical="center"/>
      <protection hidden="1"/>
    </xf>
    <xf numFmtId="0" fontId="16" fillId="10" borderId="4" xfId="0" applyFont="1" applyFill="1" applyBorder="1" applyAlignment="1">
      <alignment horizontal="center" vertical="center"/>
    </xf>
    <xf numFmtId="41" fontId="16" fillId="4" borderId="4" xfId="0" applyNumberFormat="1" applyFont="1" applyFill="1" applyBorder="1" applyAlignment="1" applyProtection="1">
      <alignment horizontal="left" vertical="center"/>
      <protection hidden="1"/>
    </xf>
    <xf numFmtId="10" fontId="16" fillId="0" borderId="4" xfId="4" applyNumberFormat="1" applyFont="1" applyBorder="1" applyAlignment="1" applyProtection="1">
      <alignment vertical="center"/>
      <protection hidden="1"/>
    </xf>
    <xf numFmtId="0" fontId="16" fillId="8" borderId="4" xfId="0" applyFont="1" applyFill="1" applyBorder="1">
      <alignment vertical="center"/>
    </xf>
    <xf numFmtId="0" fontId="16" fillId="8" borderId="5" xfId="0" applyFont="1" applyFill="1" applyBorder="1" applyAlignment="1">
      <alignment vertical="center" wrapText="1"/>
    </xf>
    <xf numFmtId="0" fontId="24" fillId="6" borderId="17" xfId="0" applyFont="1" applyFill="1" applyBorder="1" applyAlignment="1">
      <alignment horizontal="center" vertical="center" wrapText="1"/>
    </xf>
    <xf numFmtId="0" fontId="24" fillId="6" borderId="18" xfId="0" applyFont="1" applyFill="1" applyBorder="1" applyAlignment="1">
      <alignment horizontal="center" vertical="center"/>
    </xf>
    <xf numFmtId="0" fontId="24" fillId="6" borderId="18" xfId="0" applyFont="1" applyFill="1" applyBorder="1" applyAlignment="1">
      <alignment horizontal="center" vertical="center" wrapText="1"/>
    </xf>
    <xf numFmtId="0" fontId="25" fillId="9" borderId="19" xfId="0" applyFont="1" applyFill="1" applyBorder="1" applyAlignment="1">
      <alignment horizontal="center" vertical="center" wrapText="1"/>
    </xf>
    <xf numFmtId="0" fontId="25" fillId="9" borderId="20" xfId="0" applyFont="1" applyFill="1" applyBorder="1" applyAlignment="1">
      <alignment horizontal="center" vertical="center"/>
    </xf>
    <xf numFmtId="0" fontId="25" fillId="9" borderId="21" xfId="0" applyFont="1" applyFill="1" applyBorder="1" applyAlignment="1">
      <alignment horizontal="center" vertical="center"/>
    </xf>
    <xf numFmtId="0" fontId="24" fillId="6" borderId="22" xfId="0" applyFont="1" applyFill="1" applyBorder="1" applyAlignment="1">
      <alignment horizontal="center" vertical="center" wrapText="1"/>
    </xf>
    <xf numFmtId="49" fontId="24" fillId="6" borderId="23" xfId="0" applyNumberFormat="1" applyFont="1" applyFill="1" applyBorder="1" applyAlignment="1">
      <alignment horizontal="centerContinuous" vertical="center" wrapText="1"/>
    </xf>
    <xf numFmtId="0" fontId="24" fillId="6" borderId="24" xfId="0" applyFont="1" applyFill="1" applyBorder="1" applyAlignment="1">
      <alignment horizontal="centerContinuous" vertical="center"/>
    </xf>
    <xf numFmtId="0" fontId="24" fillId="6" borderId="19" xfId="0" applyFont="1" applyFill="1" applyBorder="1" applyAlignment="1">
      <alignment horizontal="centerContinuous" vertical="center" wrapText="1"/>
    </xf>
    <xf numFmtId="0" fontId="24" fillId="6" borderId="25" xfId="0" applyFont="1" applyFill="1" applyBorder="1" applyAlignment="1">
      <alignment horizontal="center" vertical="center"/>
    </xf>
    <xf numFmtId="49" fontId="24" fillId="6" borderId="20" xfId="0" applyNumberFormat="1" applyFont="1" applyFill="1" applyBorder="1" applyAlignment="1">
      <alignment horizontal="centerContinuous" vertical="center"/>
    </xf>
    <xf numFmtId="0" fontId="24" fillId="6" borderId="26" xfId="0" applyFont="1" applyFill="1" applyBorder="1" applyAlignment="1">
      <alignment horizontal="centerContinuous" vertical="center"/>
    </xf>
    <xf numFmtId="0" fontId="24" fillId="6" borderId="26" xfId="0" applyFont="1" applyFill="1" applyBorder="1" applyAlignment="1">
      <alignment horizontal="centerContinuous" vertical="center" wrapText="1"/>
    </xf>
    <xf numFmtId="0" fontId="25" fillId="9" borderId="26"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7" xfId="0" applyFont="1" applyBorder="1" applyAlignment="1" applyProtection="1">
      <alignment horizontal="center" vertical="center" wrapText="1"/>
      <protection locked="0"/>
    </xf>
    <xf numFmtId="49" fontId="24" fillId="6" borderId="20" xfId="0" applyNumberFormat="1" applyFont="1" applyFill="1" applyBorder="1" applyAlignment="1">
      <alignment horizontal="centerContinuous" vertical="center" wrapText="1"/>
    </xf>
    <xf numFmtId="0" fontId="24" fillId="6" borderId="19" xfId="0" applyFont="1" applyFill="1" applyBorder="1" applyAlignment="1">
      <alignment horizontal="center" vertical="center" wrapText="1"/>
    </xf>
    <xf numFmtId="49" fontId="45" fillId="6" borderId="20" xfId="0" applyNumberFormat="1" applyFont="1" applyFill="1" applyBorder="1" applyAlignment="1">
      <alignment horizontal="centerContinuous" vertical="center" wrapText="1"/>
    </xf>
    <xf numFmtId="0" fontId="46" fillId="6" borderId="26" xfId="0" applyFont="1" applyFill="1" applyBorder="1" applyAlignment="1">
      <alignment horizontal="centerContinuous" vertical="center"/>
    </xf>
    <xf numFmtId="0" fontId="24" fillId="6" borderId="19" xfId="0" applyFont="1" applyFill="1" applyBorder="1" applyAlignment="1">
      <alignment horizontal="center" vertical="center"/>
    </xf>
    <xf numFmtId="0" fontId="24" fillId="6" borderId="26" xfId="0" applyFont="1" applyFill="1" applyBorder="1" applyAlignment="1">
      <alignment horizontal="center" vertical="center" wrapText="1"/>
    </xf>
    <xf numFmtId="0" fontId="24" fillId="6" borderId="20" xfId="0" applyFont="1" applyFill="1" applyBorder="1" applyAlignment="1">
      <alignment horizontal="center" vertical="center" wrapText="1"/>
    </xf>
    <xf numFmtId="0" fontId="24" fillId="6" borderId="20" xfId="0" applyFont="1" applyFill="1" applyBorder="1" applyAlignment="1">
      <alignment horizontal="center" vertical="center"/>
    </xf>
    <xf numFmtId="41" fontId="16" fillId="2" borderId="3" xfId="0" applyNumberFormat="1" applyFont="1" applyFill="1" applyBorder="1" applyAlignment="1" applyProtection="1">
      <alignment horizontal="right" vertical="center"/>
      <protection locked="0"/>
    </xf>
    <xf numFmtId="41" fontId="16" fillId="2" borderId="3" xfId="0" applyNumberFormat="1" applyFont="1" applyFill="1" applyBorder="1" applyAlignment="1" applyProtection="1">
      <alignment horizontal="left" vertical="center"/>
      <protection locked="0"/>
    </xf>
    <xf numFmtId="41" fontId="16" fillId="2" borderId="4" xfId="0" applyNumberFormat="1" applyFont="1" applyFill="1" applyBorder="1" applyAlignment="1" applyProtection="1">
      <alignment horizontal="left" vertical="center"/>
      <protection locked="0"/>
    </xf>
    <xf numFmtId="41" fontId="16" fillId="0" borderId="4" xfId="0" applyNumberFormat="1" applyFont="1" applyBorder="1" applyAlignment="1">
      <alignment horizontal="left" vertical="center"/>
    </xf>
    <xf numFmtId="12" fontId="16" fillId="0" borderId="4" xfId="0" applyNumberFormat="1" applyFont="1" applyBorder="1" applyAlignment="1" applyProtection="1">
      <alignment horizontal="right" vertical="center"/>
      <protection hidden="1"/>
    </xf>
    <xf numFmtId="0" fontId="16" fillId="12" borderId="5" xfId="0" applyFont="1" applyFill="1" applyBorder="1" applyAlignment="1">
      <alignment horizontal="left" vertical="center" indent="1"/>
    </xf>
    <xf numFmtId="0" fontId="16" fillId="8" borderId="5" xfId="0" applyFont="1" applyFill="1" applyBorder="1" applyAlignment="1">
      <alignment horizontal="center" vertical="center"/>
    </xf>
    <xf numFmtId="41" fontId="16" fillId="0" borderId="5" xfId="0" applyNumberFormat="1" applyFont="1" applyBorder="1" applyAlignment="1" applyProtection="1">
      <alignment horizontal="left" vertical="center"/>
      <protection hidden="1"/>
    </xf>
    <xf numFmtId="0" fontId="16" fillId="12" borderId="3" xfId="0" applyFont="1" applyFill="1" applyBorder="1" applyAlignment="1">
      <alignment horizontal="left" vertical="center" wrapText="1" indent="1"/>
    </xf>
    <xf numFmtId="0" fontId="26" fillId="8" borderId="3" xfId="0" applyFont="1" applyFill="1" applyBorder="1" applyAlignment="1">
      <alignment horizontal="center" vertical="center"/>
    </xf>
    <xf numFmtId="41" fontId="16" fillId="0" borderId="3" xfId="0" applyNumberFormat="1" applyFont="1" applyBorder="1" applyAlignment="1">
      <alignment horizontal="left" vertical="center"/>
    </xf>
    <xf numFmtId="0" fontId="16" fillId="12" borderId="4" xfId="0" applyFont="1" applyFill="1" applyBorder="1" applyAlignment="1">
      <alignment horizontal="left" vertical="center" wrapText="1" indent="1"/>
    </xf>
    <xf numFmtId="0" fontId="24" fillId="11" borderId="5" xfId="0" applyFont="1" applyFill="1" applyBorder="1" applyAlignment="1">
      <alignment horizontal="left" vertical="center" indent="1"/>
    </xf>
    <xf numFmtId="0" fontId="26" fillId="8" borderId="5" xfId="0" applyFont="1" applyFill="1" applyBorder="1" applyAlignment="1">
      <alignment horizontal="center" vertical="center"/>
    </xf>
    <xf numFmtId="41" fontId="16" fillId="0" borderId="5" xfId="0" applyNumberFormat="1" applyFont="1" applyBorder="1" applyAlignment="1">
      <alignment horizontal="left" vertical="center"/>
    </xf>
    <xf numFmtId="0" fontId="16" fillId="8" borderId="2" xfId="0" applyFont="1" applyFill="1" applyBorder="1" applyAlignment="1">
      <alignment horizontal="center" vertical="center"/>
    </xf>
    <xf numFmtId="14" fontId="16" fillId="2" borderId="2" xfId="0" applyNumberFormat="1" applyFont="1" applyFill="1" applyBorder="1" applyAlignment="1" applyProtection="1">
      <alignment horizontal="left" vertical="center"/>
      <protection locked="0"/>
    </xf>
    <xf numFmtId="0" fontId="16" fillId="0" borderId="3" xfId="0" applyFont="1" applyBorder="1" applyAlignment="1">
      <alignment horizontal="left" vertical="center" wrapText="1"/>
    </xf>
    <xf numFmtId="0" fontId="16" fillId="8" borderId="3" xfId="0" applyFont="1" applyFill="1" applyBorder="1" applyAlignment="1">
      <alignment vertical="center" wrapText="1"/>
    </xf>
    <xf numFmtId="0" fontId="16" fillId="8" borderId="6" xfId="0" applyFont="1" applyFill="1" applyBorder="1" applyAlignment="1">
      <alignment horizontal="center" vertical="center"/>
    </xf>
    <xf numFmtId="41" fontId="16" fillId="2" borderId="6" xfId="0" applyNumberFormat="1" applyFont="1" applyFill="1" applyBorder="1" applyAlignment="1" applyProtection="1">
      <alignment horizontal="right" vertical="center"/>
      <protection locked="0"/>
    </xf>
    <xf numFmtId="41" fontId="16" fillId="2" borderId="6" xfId="0" applyNumberFormat="1" applyFont="1" applyFill="1" applyBorder="1" applyProtection="1">
      <alignment vertical="center"/>
      <protection locked="0"/>
    </xf>
    <xf numFmtId="0" fontId="16" fillId="8" borderId="2" xfId="0" applyFont="1" applyFill="1" applyBorder="1" applyAlignment="1">
      <alignment horizontal="center" vertical="center" wrapText="1"/>
    </xf>
    <xf numFmtId="0" fontId="16" fillId="2" borderId="2" xfId="0" applyFont="1" applyFill="1" applyBorder="1" applyAlignment="1" applyProtection="1">
      <alignment horizontal="right" vertical="center"/>
      <protection locked="0"/>
    </xf>
    <xf numFmtId="0" fontId="16" fillId="2" borderId="2" xfId="0" applyFont="1" applyFill="1" applyBorder="1" applyProtection="1">
      <alignment vertical="center"/>
      <protection locked="0"/>
    </xf>
    <xf numFmtId="41" fontId="16" fillId="2" borderId="5" xfId="0" applyNumberFormat="1" applyFont="1" applyFill="1" applyBorder="1" applyAlignment="1" applyProtection="1">
      <alignment horizontal="right" vertical="center"/>
      <protection locked="0"/>
    </xf>
    <xf numFmtId="41" fontId="16" fillId="2" borderId="5" xfId="0" applyNumberFormat="1" applyFont="1" applyFill="1" applyBorder="1" applyProtection="1">
      <alignment vertical="center"/>
      <protection locked="0"/>
    </xf>
    <xf numFmtId="0" fontId="16" fillId="8" borderId="8" xfId="0" applyFont="1" applyFill="1" applyBorder="1" applyAlignment="1">
      <alignment vertical="center" wrapText="1"/>
    </xf>
    <xf numFmtId="41" fontId="16" fillId="0" borderId="3" xfId="0" applyNumberFormat="1" applyFont="1" applyBorder="1" applyAlignment="1" applyProtection="1">
      <alignment horizontal="left" vertical="center"/>
      <protection hidden="1"/>
    </xf>
    <xf numFmtId="41" fontId="16" fillId="0" borderId="3" xfId="0" applyNumberFormat="1" applyFont="1" applyBorder="1" applyProtection="1">
      <alignment vertical="center"/>
      <protection hidden="1"/>
    </xf>
    <xf numFmtId="0" fontId="16" fillId="0" borderId="29" xfId="0" applyFont="1" applyBorder="1" applyAlignment="1">
      <alignment horizontal="center" vertical="center"/>
    </xf>
    <xf numFmtId="0" fontId="16" fillId="10" borderId="29" xfId="0" applyFont="1" applyFill="1" applyBorder="1" applyAlignment="1">
      <alignment horizontal="center" vertical="center"/>
    </xf>
    <xf numFmtId="0" fontId="16" fillId="8" borderId="29" xfId="0" applyFont="1" applyFill="1" applyBorder="1" applyAlignment="1">
      <alignment horizontal="center" vertical="center"/>
    </xf>
    <xf numFmtId="41" fontId="16" fillId="0" borderId="29" xfId="0" applyNumberFormat="1" applyFont="1" applyBorder="1" applyAlignment="1" applyProtection="1">
      <alignment horizontal="left" vertical="center"/>
      <protection hidden="1"/>
    </xf>
    <xf numFmtId="41" fontId="16" fillId="4" borderId="29" xfId="0" applyNumberFormat="1" applyFont="1" applyFill="1" applyBorder="1" applyProtection="1">
      <alignment vertical="center"/>
      <protection hidden="1"/>
    </xf>
    <xf numFmtId="0" fontId="26" fillId="8" borderId="6" xfId="0" applyFont="1" applyFill="1" applyBorder="1" applyAlignment="1">
      <alignment horizontal="center" vertical="center"/>
    </xf>
    <xf numFmtId="0" fontId="26" fillId="8" borderId="5" xfId="0" applyFont="1" applyFill="1" applyBorder="1" applyAlignment="1">
      <alignment horizontal="center" vertical="center" wrapText="1"/>
    </xf>
    <xf numFmtId="41" fontId="16" fillId="0" borderId="5" xfId="0" applyNumberFormat="1" applyFont="1" applyBorder="1" applyProtection="1">
      <alignment vertical="center"/>
      <protection hidden="1"/>
    </xf>
    <xf numFmtId="0" fontId="16" fillId="0" borderId="28" xfId="0" applyFont="1" applyBorder="1" applyAlignment="1">
      <alignment horizontal="center" vertical="center"/>
    </xf>
    <xf numFmtId="0" fontId="16" fillId="3" borderId="28" xfId="0" applyFont="1" applyFill="1" applyBorder="1" applyAlignment="1">
      <alignment horizontal="left" vertical="center" indent="1"/>
    </xf>
    <xf numFmtId="0" fontId="16" fillId="8" borderId="28" xfId="0" applyFont="1" applyFill="1" applyBorder="1" applyAlignment="1">
      <alignment horizontal="center" vertical="center"/>
    </xf>
    <xf numFmtId="0" fontId="16" fillId="0" borderId="28" xfId="0" applyFont="1" applyBorder="1" applyAlignment="1" applyProtection="1">
      <alignment horizontal="left" vertical="center"/>
      <protection hidden="1"/>
    </xf>
    <xf numFmtId="0" fontId="16" fillId="0" borderId="28" xfId="0" applyFont="1" applyBorder="1" applyProtection="1">
      <alignment vertical="center"/>
      <protection hidden="1"/>
    </xf>
    <xf numFmtId="0" fontId="16" fillId="3" borderId="5" xfId="0" applyFont="1" applyFill="1" applyBorder="1" applyAlignment="1">
      <alignment horizontal="left" vertical="center" indent="1"/>
    </xf>
    <xf numFmtId="0" fontId="16" fillId="3" borderId="5" xfId="0" applyFont="1" applyFill="1" applyBorder="1" applyAlignment="1">
      <alignment horizontal="center" vertical="center"/>
    </xf>
    <xf numFmtId="41" fontId="16" fillId="0" borderId="6" xfId="0" applyNumberFormat="1" applyFont="1" applyBorder="1" applyAlignment="1">
      <alignment horizontal="left" vertical="center"/>
    </xf>
    <xf numFmtId="0" fontId="16" fillId="0" borderId="30" xfId="0" applyFont="1" applyBorder="1" applyAlignment="1">
      <alignment horizontal="center" vertical="center" wrapText="1"/>
    </xf>
    <xf numFmtId="0" fontId="16" fillId="3" borderId="6" xfId="0" applyFont="1" applyFill="1" applyBorder="1" applyAlignment="1">
      <alignment horizontal="left" vertical="center" wrapText="1" indent="1"/>
    </xf>
    <xf numFmtId="0" fontId="16" fillId="3" borderId="30" xfId="0" applyFont="1" applyFill="1" applyBorder="1" applyAlignment="1">
      <alignment horizontal="left" vertical="center" indent="1"/>
    </xf>
    <xf numFmtId="0" fontId="26" fillId="8" borderId="30" xfId="0" applyFont="1" applyFill="1" applyBorder="1" applyAlignment="1">
      <alignment horizontal="center" vertical="center"/>
    </xf>
    <xf numFmtId="41" fontId="16" fillId="0" borderId="30" xfId="0" applyNumberFormat="1" applyFont="1" applyBorder="1" applyAlignment="1">
      <alignment horizontal="left" vertical="center"/>
    </xf>
    <xf numFmtId="0" fontId="16" fillId="0" borderId="0" xfId="0" applyFont="1" applyAlignment="1">
      <alignment vertical="top" wrapText="1"/>
    </xf>
    <xf numFmtId="0" fontId="9" fillId="0" borderId="0" xfId="0" applyFont="1" applyAlignment="1">
      <alignment vertical="center" wrapText="1"/>
    </xf>
    <xf numFmtId="0" fontId="9" fillId="0" borderId="0" xfId="0" quotePrefix="1" applyFont="1">
      <alignment vertical="center"/>
    </xf>
    <xf numFmtId="12" fontId="16" fillId="0" borderId="4" xfId="0" applyNumberFormat="1" applyFont="1" applyBorder="1" applyAlignment="1" applyProtection="1">
      <alignment horizontal="right" vertical="center" wrapText="1"/>
      <protection hidden="1"/>
    </xf>
    <xf numFmtId="0" fontId="10" fillId="17" borderId="0" xfId="0" applyFont="1" applyFill="1">
      <alignment vertical="center"/>
    </xf>
    <xf numFmtId="0" fontId="9" fillId="5" borderId="0" xfId="0" applyFont="1" applyFill="1">
      <alignment vertical="center"/>
    </xf>
    <xf numFmtId="0" fontId="12" fillId="5" borderId="0" xfId="0" applyFont="1" applyFill="1">
      <alignment vertical="center"/>
    </xf>
    <xf numFmtId="176" fontId="9" fillId="0" borderId="0" xfId="0" applyNumberFormat="1" applyFont="1">
      <alignment vertical="center"/>
    </xf>
    <xf numFmtId="177" fontId="9" fillId="0" borderId="0" xfId="0" applyNumberFormat="1" applyFont="1">
      <alignment vertical="center"/>
    </xf>
    <xf numFmtId="3" fontId="9" fillId="10" borderId="0" xfId="0" applyNumberFormat="1" applyFont="1" applyFill="1">
      <alignment vertical="center"/>
    </xf>
    <xf numFmtId="12" fontId="9" fillId="0" borderId="0" xfId="0" quotePrefix="1" applyNumberFormat="1" applyFont="1">
      <alignment vertical="center"/>
    </xf>
    <xf numFmtId="12" fontId="9" fillId="10" borderId="0" xfId="0" applyNumberFormat="1" applyFont="1" applyFill="1">
      <alignment vertical="center"/>
    </xf>
    <xf numFmtId="0" fontId="16" fillId="2" borderId="4" xfId="0" applyFont="1" applyFill="1" applyBorder="1" applyAlignment="1" applyProtection="1">
      <alignment horizontal="left" vertical="center" wrapText="1"/>
      <protection locked="0"/>
    </xf>
    <xf numFmtId="0" fontId="25" fillId="9" borderId="18" xfId="0" applyFont="1" applyFill="1" applyBorder="1" applyAlignment="1">
      <alignment horizontal="center" vertical="center"/>
    </xf>
    <xf numFmtId="0" fontId="16" fillId="0" borderId="5" xfId="0" applyFont="1" applyBorder="1">
      <alignment vertical="center"/>
    </xf>
    <xf numFmtId="0" fontId="25" fillId="9" borderId="20" xfId="0" applyFont="1" applyFill="1" applyBorder="1" applyAlignment="1">
      <alignment horizontal="center" vertical="center" wrapText="1"/>
    </xf>
    <xf numFmtId="0" fontId="16" fillId="2" borderId="3" xfId="0" applyFont="1" applyFill="1" applyBorder="1" applyAlignment="1" applyProtection="1">
      <alignment horizontal="left" vertical="center" wrapText="1"/>
      <protection locked="0"/>
    </xf>
    <xf numFmtId="0" fontId="16" fillId="4" borderId="3" xfId="0" applyFont="1" applyFill="1" applyBorder="1">
      <alignment vertical="center"/>
    </xf>
    <xf numFmtId="0" fontId="16" fillId="5" borderId="31" xfId="0" applyFont="1" applyFill="1" applyBorder="1" applyAlignment="1">
      <alignment horizontal="left" vertical="top" wrapText="1"/>
    </xf>
    <xf numFmtId="0" fontId="16" fillId="5" borderId="27" xfId="0" applyFont="1" applyFill="1" applyBorder="1" applyAlignment="1">
      <alignment horizontal="left" vertical="top" wrapText="1"/>
    </xf>
    <xf numFmtId="0" fontId="16" fillId="5" borderId="32" xfId="0" applyFont="1" applyFill="1" applyBorder="1" applyAlignment="1">
      <alignment horizontal="left" vertical="top" wrapText="1"/>
    </xf>
    <xf numFmtId="0" fontId="16" fillId="5" borderId="33" xfId="0" applyFont="1" applyFill="1" applyBorder="1" applyAlignment="1">
      <alignment horizontal="left" vertical="top" wrapText="1"/>
    </xf>
    <xf numFmtId="0" fontId="16" fillId="5" borderId="0" xfId="0" applyFont="1" applyFill="1" applyAlignment="1">
      <alignment horizontal="left" vertical="top" wrapText="1"/>
    </xf>
    <xf numFmtId="0" fontId="16" fillId="5" borderId="34" xfId="0" applyFont="1" applyFill="1" applyBorder="1" applyAlignment="1">
      <alignment horizontal="left" vertical="top" wrapText="1"/>
    </xf>
    <xf numFmtId="0" fontId="16" fillId="5" borderId="35" xfId="0" applyFont="1" applyFill="1" applyBorder="1" applyAlignment="1">
      <alignment horizontal="left" vertical="top" wrapText="1"/>
    </xf>
    <xf numFmtId="0" fontId="16" fillId="5" borderId="36" xfId="0" applyFont="1" applyFill="1" applyBorder="1" applyAlignment="1">
      <alignment horizontal="left" vertical="top" wrapText="1"/>
    </xf>
    <xf numFmtId="0" fontId="16" fillId="5" borderId="37" xfId="0" applyFont="1" applyFill="1" applyBorder="1" applyAlignment="1">
      <alignment horizontal="left" vertical="top" wrapText="1"/>
    </xf>
    <xf numFmtId="0" fontId="36" fillId="2" borderId="4" xfId="0" applyFont="1" applyFill="1" applyBorder="1" applyAlignment="1" applyProtection="1">
      <alignment horizontal="left" vertical="center" wrapText="1"/>
      <protection locked="0"/>
    </xf>
    <xf numFmtId="0" fontId="0" fillId="2" borderId="4" xfId="0" applyFill="1" applyBorder="1" applyAlignment="1" applyProtection="1">
      <alignment horizontal="left" vertical="center" wrapText="1"/>
      <protection locked="0"/>
    </xf>
    <xf numFmtId="0" fontId="16" fillId="2" borderId="4" xfId="0" applyFont="1" applyFill="1" applyBorder="1" applyAlignment="1" applyProtection="1">
      <alignment horizontal="left" vertical="center" wrapText="1"/>
      <protection locked="0"/>
    </xf>
    <xf numFmtId="0" fontId="16" fillId="0" borderId="4" xfId="0" applyFont="1" applyBorder="1" applyAlignment="1" applyProtection="1">
      <alignment horizontal="left" vertical="center" wrapText="1"/>
      <protection locked="0"/>
    </xf>
    <xf numFmtId="0" fontId="36" fillId="2" borderId="3" xfId="0" applyFont="1" applyFill="1" applyBorder="1" applyAlignment="1" applyProtection="1">
      <alignment horizontal="left" vertical="center" wrapText="1"/>
      <protection locked="0"/>
    </xf>
    <xf numFmtId="0" fontId="0" fillId="2" borderId="3" xfId="0" applyFill="1" applyBorder="1" applyAlignment="1" applyProtection="1">
      <alignment horizontal="left" vertical="center" wrapText="1"/>
      <protection locked="0"/>
    </xf>
    <xf numFmtId="0" fontId="36" fillId="4" borderId="30" xfId="0" applyFont="1" applyFill="1" applyBorder="1" applyAlignment="1">
      <alignment horizontal="left" vertical="center" wrapText="1"/>
    </xf>
    <xf numFmtId="0" fontId="0" fillId="4" borderId="30" xfId="0" applyFill="1" applyBorder="1" applyAlignment="1">
      <alignment horizontal="left" vertical="center" wrapText="1"/>
    </xf>
    <xf numFmtId="0" fontId="24" fillId="6" borderId="17" xfId="0" applyFont="1" applyFill="1" applyBorder="1" applyAlignment="1">
      <alignment horizontal="center" vertical="center"/>
    </xf>
    <xf numFmtId="0" fontId="16" fillId="6" borderId="20" xfId="0" applyFont="1" applyFill="1" applyBorder="1" applyAlignment="1">
      <alignment horizontal="center" vertical="center"/>
    </xf>
    <xf numFmtId="0" fontId="16" fillId="6" borderId="25" xfId="0" applyFont="1" applyFill="1" applyBorder="1" applyAlignment="1">
      <alignment horizontal="center" vertical="center"/>
    </xf>
    <xf numFmtId="0" fontId="36" fillId="4" borderId="5" xfId="0" applyFont="1" applyFill="1" applyBorder="1" applyAlignment="1">
      <alignment horizontal="left" vertical="center" wrapText="1"/>
    </xf>
    <xf numFmtId="0" fontId="0" fillId="4" borderId="5" xfId="0" applyFill="1" applyBorder="1" applyAlignment="1">
      <alignment horizontal="left" vertical="center" wrapText="1"/>
    </xf>
    <xf numFmtId="0" fontId="36" fillId="13" borderId="5" xfId="0" applyFont="1" applyFill="1" applyBorder="1" applyAlignment="1">
      <alignment horizontal="left" vertical="center" wrapText="1"/>
    </xf>
    <xf numFmtId="0" fontId="0" fillId="13" borderId="5" xfId="0" applyFill="1" applyBorder="1" applyAlignment="1">
      <alignment horizontal="left" vertical="center" wrapText="1"/>
    </xf>
    <xf numFmtId="0" fontId="25" fillId="9" borderId="18" xfId="0" applyFont="1" applyFill="1" applyBorder="1" applyAlignment="1">
      <alignment horizontal="center" vertical="center"/>
    </xf>
    <xf numFmtId="0" fontId="20" fillId="9" borderId="20" xfId="0" applyFont="1" applyFill="1" applyBorder="1" applyAlignment="1">
      <alignment horizontal="center" vertical="center"/>
    </xf>
    <xf numFmtId="0" fontId="20" fillId="9" borderId="25" xfId="0" applyFont="1" applyFill="1" applyBorder="1" applyAlignment="1">
      <alignment horizontal="center" vertical="center"/>
    </xf>
    <xf numFmtId="0" fontId="36" fillId="5" borderId="31" xfId="0" applyFont="1" applyFill="1" applyBorder="1" applyAlignment="1">
      <alignment horizontal="left" vertical="top" wrapText="1"/>
    </xf>
    <xf numFmtId="0" fontId="36" fillId="5" borderId="27" xfId="0" applyFont="1" applyFill="1" applyBorder="1" applyAlignment="1">
      <alignment horizontal="left" vertical="top" wrapText="1"/>
    </xf>
    <xf numFmtId="0" fontId="36" fillId="5" borderId="32" xfId="0" applyFont="1" applyFill="1" applyBorder="1" applyAlignment="1">
      <alignment horizontal="left" vertical="top" wrapText="1"/>
    </xf>
    <xf numFmtId="0" fontId="36" fillId="5" borderId="33" xfId="0" applyFont="1" applyFill="1" applyBorder="1" applyAlignment="1">
      <alignment horizontal="left" vertical="top" wrapText="1"/>
    </xf>
    <xf numFmtId="0" fontId="36" fillId="5" borderId="0" xfId="0" applyFont="1" applyFill="1" applyAlignment="1">
      <alignment horizontal="left" vertical="top" wrapText="1"/>
    </xf>
    <xf numFmtId="0" fontId="36" fillId="5" borderId="34" xfId="0" applyFont="1" applyFill="1" applyBorder="1" applyAlignment="1">
      <alignment horizontal="left" vertical="top" wrapText="1"/>
    </xf>
    <xf numFmtId="0" fontId="36" fillId="5" borderId="35" xfId="0" applyFont="1" applyFill="1" applyBorder="1" applyAlignment="1">
      <alignment horizontal="left" vertical="top" wrapText="1"/>
    </xf>
    <xf numFmtId="0" fontId="36" fillId="5" borderId="36" xfId="0" applyFont="1" applyFill="1" applyBorder="1" applyAlignment="1">
      <alignment horizontal="left" vertical="top" wrapText="1"/>
    </xf>
    <xf numFmtId="0" fontId="36" fillId="5" borderId="37" xfId="0" applyFont="1" applyFill="1" applyBorder="1" applyAlignment="1">
      <alignment horizontal="left" vertical="top" wrapText="1"/>
    </xf>
    <xf numFmtId="0" fontId="16" fillId="0" borderId="5" xfId="0" applyFont="1" applyBorder="1">
      <alignment vertical="center"/>
    </xf>
    <xf numFmtId="0" fontId="16" fillId="2" borderId="3" xfId="0" applyFont="1" applyFill="1" applyBorder="1" applyProtection="1">
      <alignment vertical="center"/>
      <protection locked="0"/>
    </xf>
    <xf numFmtId="0" fontId="16" fillId="0" borderId="3" xfId="0" applyFont="1" applyBorder="1" applyProtection="1">
      <alignment vertical="center"/>
      <protection locked="0"/>
    </xf>
    <xf numFmtId="0" fontId="16" fillId="2" borderId="4" xfId="0" applyFont="1" applyFill="1" applyBorder="1" applyProtection="1">
      <alignment vertical="center"/>
      <protection locked="0"/>
    </xf>
    <xf numFmtId="0" fontId="16" fillId="0" borderId="4" xfId="0" applyFont="1" applyBorder="1" applyProtection="1">
      <alignment vertical="center"/>
      <protection locked="0"/>
    </xf>
    <xf numFmtId="0" fontId="16" fillId="4" borderId="5" xfId="0" applyFont="1" applyFill="1" applyBorder="1">
      <alignment vertical="center"/>
    </xf>
    <xf numFmtId="0" fontId="25" fillId="9" borderId="20" xfId="0" applyFont="1" applyFill="1" applyBorder="1" applyAlignment="1">
      <alignment horizontal="center" vertical="center" wrapText="1"/>
    </xf>
    <xf numFmtId="0" fontId="16" fillId="0" borderId="20" xfId="0" applyFont="1" applyBorder="1" applyAlignment="1">
      <alignment horizontal="center" vertical="center" wrapText="1"/>
    </xf>
    <xf numFmtId="0" fontId="16" fillId="2" borderId="3" xfId="0" applyFont="1" applyFill="1" applyBorder="1" applyAlignment="1" applyProtection="1">
      <alignment horizontal="left" vertical="center" wrapText="1"/>
      <protection locked="0"/>
    </xf>
    <xf numFmtId="0" fontId="16" fillId="0" borderId="3" xfId="0" applyFont="1" applyBorder="1" applyAlignment="1" applyProtection="1">
      <alignment horizontal="left" vertical="center" wrapText="1"/>
      <protection locked="0"/>
    </xf>
    <xf numFmtId="0" fontId="16" fillId="5" borderId="6" xfId="0" applyFont="1" applyFill="1" applyBorder="1" applyAlignment="1">
      <alignment vertical="center" wrapText="1"/>
    </xf>
    <xf numFmtId="0" fontId="16" fillId="5" borderId="6" xfId="0" applyFont="1" applyFill="1" applyBorder="1">
      <alignment vertical="center"/>
    </xf>
    <xf numFmtId="0" fontId="16" fillId="5" borderId="4" xfId="0" applyFont="1" applyFill="1" applyBorder="1" applyAlignment="1">
      <alignment vertical="center" wrapText="1"/>
    </xf>
    <xf numFmtId="0" fontId="16" fillId="5" borderId="4" xfId="0" applyFont="1" applyFill="1" applyBorder="1">
      <alignment vertical="center"/>
    </xf>
    <xf numFmtId="0" fontId="16" fillId="5" borderId="5" xfId="0" applyFont="1" applyFill="1" applyBorder="1">
      <alignment vertical="center"/>
    </xf>
    <xf numFmtId="0" fontId="16" fillId="0" borderId="6" xfId="0" applyFont="1" applyBorder="1">
      <alignment vertical="center"/>
    </xf>
    <xf numFmtId="0" fontId="16" fillId="4" borderId="30" xfId="0" applyFont="1" applyFill="1" applyBorder="1">
      <alignment vertical="center"/>
    </xf>
    <xf numFmtId="0" fontId="16" fillId="4" borderId="4" xfId="0" applyFont="1" applyFill="1" applyBorder="1">
      <alignment vertical="center"/>
    </xf>
    <xf numFmtId="0" fontId="16" fillId="4" borderId="3" xfId="0" applyFont="1" applyFill="1" applyBorder="1">
      <alignment vertical="center"/>
    </xf>
    <xf numFmtId="0" fontId="25" fillId="9" borderId="18" xfId="0" applyFont="1" applyFill="1" applyBorder="1" applyAlignment="1">
      <alignment horizontal="center" vertical="center" wrapText="1"/>
    </xf>
    <xf numFmtId="0" fontId="16" fillId="0" borderId="25" xfId="0" applyFont="1" applyBorder="1" applyAlignment="1">
      <alignment horizontal="center" vertical="center" wrapText="1"/>
    </xf>
  </cellXfs>
  <cellStyles count="10">
    <cellStyle name="パーセント" xfId="4" builtinId="5"/>
    <cellStyle name="ハイパーリンク" xfId="1" builtinId="8"/>
    <cellStyle name="ハイパーリンク 2" xfId="3" xr:uid="{5F708689-1DA6-4003-AD6B-9E724F4E9B9D}"/>
    <cellStyle name="ハイパーリンク 3" xfId="7" xr:uid="{410F9C2D-B967-4796-AB47-B186EAFDB6C8}"/>
    <cellStyle name="桁区切り 2" xfId="8" xr:uid="{563D952C-16B6-42CE-B94C-9A49B3607212}"/>
    <cellStyle name="標準" xfId="0" builtinId="0"/>
    <cellStyle name="標準 2" xfId="2" xr:uid="{E6BD168D-82BF-4A01-8FB7-824E8CDA17BD}"/>
    <cellStyle name="標準 3" xfId="5" xr:uid="{3D48488D-777E-4346-8ED8-44D5012AFB83}"/>
    <cellStyle name="標準 4" xfId="9" xr:uid="{D4988602-D040-48CD-8941-924E35E50F4A}"/>
    <cellStyle name="標準 7 2" xfId="6" xr:uid="{BC2D6B21-29F6-498D-AE8F-CD87CACFD093}"/>
  </cellStyles>
  <dxfs count="15">
    <dxf>
      <font>
        <color theme="1"/>
      </font>
      <fill>
        <patternFill>
          <bgColor rgb="FFFFE1E1"/>
        </patternFill>
      </fill>
    </dxf>
    <dxf>
      <font>
        <color auto="1"/>
      </font>
      <fill>
        <patternFill>
          <bgColor rgb="FFFFFFCC"/>
        </patternFill>
      </fill>
    </dxf>
    <dxf>
      <font>
        <color theme="1"/>
      </font>
      <fill>
        <patternFill>
          <bgColor rgb="FFFFE1E1"/>
        </patternFill>
      </fill>
    </dxf>
    <dxf>
      <font>
        <color auto="1"/>
      </font>
      <fill>
        <patternFill>
          <bgColor rgb="FFFFFFCC"/>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DDDD"/>
        </patternFill>
      </fill>
    </dxf>
    <dxf>
      <font>
        <color theme="1"/>
      </font>
      <fill>
        <patternFill>
          <bgColor rgb="FFFFFFCC"/>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
      <font>
        <color theme="1"/>
      </font>
      <fill>
        <patternFill>
          <bgColor rgb="FFFFE1E1"/>
        </patternFill>
      </fill>
    </dxf>
    <dxf>
      <font>
        <color auto="1"/>
      </font>
      <fill>
        <patternFill>
          <bgColor rgb="FFFFFFCC"/>
        </patternFill>
      </fill>
    </dxf>
    <dxf>
      <font>
        <color theme="1"/>
      </font>
      <fill>
        <patternFill>
          <bgColor theme="0" tint="-0.14996795556505021"/>
        </patternFill>
      </fill>
    </dxf>
  </dxfs>
  <tableStyles count="0" defaultTableStyle="TableStyleMedium2" defaultPivotStyle="PivotStyleLight16"/>
  <colors>
    <mruColors>
      <color rgb="FFFFCCCC"/>
      <color rgb="FFF7FFFB"/>
      <color rgb="FFFFFFCC"/>
      <color rgb="FFAEAAAA"/>
      <color rgb="FFDDFFEC"/>
      <color rgb="FF5F5F5F"/>
      <color rgb="FFE8FFD1"/>
      <color rgb="FFCCFF99"/>
      <color rgb="FFC1FFDD"/>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eetMetadata" Target="metadata.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22</xdr:row>
      <xdr:rowOff>12369</xdr:rowOff>
    </xdr:from>
    <xdr:to>
      <xdr:col>24</xdr:col>
      <xdr:colOff>103281</xdr:colOff>
      <xdr:row>43</xdr:row>
      <xdr:rowOff>25528</xdr:rowOff>
    </xdr:to>
    <xdr:pic>
      <xdr:nvPicPr>
        <xdr:cNvPr id="2" name="図 1">
          <a:extLst>
            <a:ext uri="{FF2B5EF4-FFF2-40B4-BE49-F238E27FC236}">
              <a16:creationId xmlns:a16="http://schemas.microsoft.com/office/drawing/2014/main" id="{DF4A77D2-65B0-3370-0E19-70C2B23DB280}"/>
            </a:ext>
          </a:extLst>
        </xdr:cNvPr>
        <xdr:cNvPicPr>
          <a:picLocks noChangeAspect="1"/>
        </xdr:cNvPicPr>
      </xdr:nvPicPr>
      <xdr:blipFill>
        <a:blip xmlns:r="http://schemas.openxmlformats.org/officeDocument/2006/relationships" r:embed="rId1"/>
        <a:stretch>
          <a:fillRect/>
        </a:stretch>
      </xdr:blipFill>
      <xdr:spPr>
        <a:xfrm>
          <a:off x="7799367" y="3414155"/>
          <a:ext cx="4309125" cy="3260318"/>
        </a:xfrm>
        <a:prstGeom prst="rect">
          <a:avLst/>
        </a:prstGeom>
      </xdr:spPr>
    </xdr:pic>
    <xdr:clientData/>
  </xdr:twoCellAnchor>
  <xdr:twoCellAnchor>
    <xdr:from>
      <xdr:col>16</xdr:col>
      <xdr:colOff>228848</xdr:colOff>
      <xdr:row>24</xdr:row>
      <xdr:rowOff>105146</xdr:rowOff>
    </xdr:from>
    <xdr:to>
      <xdr:col>25</xdr:col>
      <xdr:colOff>247401</xdr:colOff>
      <xdr:row>29</xdr:row>
      <xdr:rowOff>142256</xdr:rowOff>
    </xdr:to>
    <xdr:sp macro="" textlink="">
      <xdr:nvSpPr>
        <xdr:cNvPr id="3" name="正方形/長方形 2">
          <a:extLst>
            <a:ext uri="{FF2B5EF4-FFF2-40B4-BE49-F238E27FC236}">
              <a16:creationId xmlns:a16="http://schemas.microsoft.com/office/drawing/2014/main" id="{E5C0BA57-A290-8CFA-9555-BC4F7BD9D3D7}"/>
            </a:ext>
          </a:extLst>
        </xdr:cNvPr>
        <xdr:cNvSpPr/>
      </xdr:nvSpPr>
      <xdr:spPr>
        <a:xfrm>
          <a:off x="10254838" y="3506932"/>
          <a:ext cx="2245177" cy="810243"/>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228848</xdr:colOff>
      <xdr:row>30</xdr:row>
      <xdr:rowOff>1</xdr:rowOff>
    </xdr:from>
    <xdr:to>
      <xdr:col>25</xdr:col>
      <xdr:colOff>247401</xdr:colOff>
      <xdr:row>32</xdr:row>
      <xdr:rowOff>92777</xdr:rowOff>
    </xdr:to>
    <xdr:sp macro="" textlink="">
      <xdr:nvSpPr>
        <xdr:cNvPr id="4" name="正方形/長方形 3">
          <a:extLst>
            <a:ext uri="{FF2B5EF4-FFF2-40B4-BE49-F238E27FC236}">
              <a16:creationId xmlns:a16="http://schemas.microsoft.com/office/drawing/2014/main" id="{28D27A54-9786-2CED-DA65-2B89D854A785}"/>
            </a:ext>
          </a:extLst>
        </xdr:cNvPr>
        <xdr:cNvSpPr/>
      </xdr:nvSpPr>
      <xdr:spPr>
        <a:xfrm>
          <a:off x="10254838" y="4329546"/>
          <a:ext cx="2245177" cy="402030"/>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228848</xdr:colOff>
      <xdr:row>32</xdr:row>
      <xdr:rowOff>92776</xdr:rowOff>
    </xdr:from>
    <xdr:to>
      <xdr:col>25</xdr:col>
      <xdr:colOff>247401</xdr:colOff>
      <xdr:row>37</xdr:row>
      <xdr:rowOff>136071</xdr:rowOff>
    </xdr:to>
    <xdr:sp macro="" textlink="">
      <xdr:nvSpPr>
        <xdr:cNvPr id="5" name="正方形/長方形 4">
          <a:extLst>
            <a:ext uri="{FF2B5EF4-FFF2-40B4-BE49-F238E27FC236}">
              <a16:creationId xmlns:a16="http://schemas.microsoft.com/office/drawing/2014/main" id="{12EC08A1-B590-8642-2557-E15E345854A0}"/>
            </a:ext>
          </a:extLst>
        </xdr:cNvPr>
        <xdr:cNvSpPr/>
      </xdr:nvSpPr>
      <xdr:spPr>
        <a:xfrm>
          <a:off x="10254838" y="4731575"/>
          <a:ext cx="2245177" cy="816428"/>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228848</xdr:colOff>
      <xdr:row>37</xdr:row>
      <xdr:rowOff>129887</xdr:rowOff>
    </xdr:from>
    <xdr:to>
      <xdr:col>25</xdr:col>
      <xdr:colOff>247401</xdr:colOff>
      <xdr:row>40</xdr:row>
      <xdr:rowOff>86591</xdr:rowOff>
    </xdr:to>
    <xdr:sp macro="" textlink="">
      <xdr:nvSpPr>
        <xdr:cNvPr id="6" name="正方形/長方形 5">
          <a:extLst>
            <a:ext uri="{FF2B5EF4-FFF2-40B4-BE49-F238E27FC236}">
              <a16:creationId xmlns:a16="http://schemas.microsoft.com/office/drawing/2014/main" id="{408199C0-6759-2A2F-F30C-AD90AECF302D}"/>
            </a:ext>
          </a:extLst>
        </xdr:cNvPr>
        <xdr:cNvSpPr/>
      </xdr:nvSpPr>
      <xdr:spPr>
        <a:xfrm>
          <a:off x="10254838" y="5541819"/>
          <a:ext cx="2245177" cy="420584"/>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takkito/AppData/Local/Temp/Deloitte.DA3/Docs/6539/1239701258200001070/23310%20&#22770;&#19978;&#20661;&#27177;&#12398;&#26908;&#35342;.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305300%20&#22770;&#19978;&#20661;&#27177;&#12398;&#26908;&#35342;%20&#12398;%20&#12527;&#12540;&#12463;&#12471;&#12540;&#12488;"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06543%20&#35069;&#21697;&#20445;&#35388;&#24341;&#24403;&#37329;&#12398;&#26908;&#35342;%20&#12398;%20&#12527;&#12540;&#12463;&#12471;&#12540;&#12488;"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Users/atmiwa/Desktop/&#26032;&#12375;&#12356;&#12501;&#12457;&#12523;&#12480;&#12540;/DNJP2014&#24180;3&#26376;&#26399;&#36039;&#26009;/3Q&#36039;&#26009;/5.3Q&#35519;&#26360;&#12456;&#12463;&#12473;&#12509;&#12540;&#12488;/01&#36039;&#29987;/23310%20&#22770;&#19978;&#20661;&#27177;&#12398;&#26908;&#35342;(2014-04-03%2015.18.4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30"/>
      <sheetName val="31"/>
      <sheetName val="40"/>
      <sheetName val="41"/>
      <sheetName val="42"/>
      <sheetName val="info1"/>
      <sheetName val="info2 "/>
      <sheetName val="info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続"/>
      <sheetName val="分析的手続結果要約（虚偽表示）"/>
      <sheetName val="INDEX"/>
      <sheetName val="1"/>
      <sheetName val="2"/>
      <sheetName val="2-1"/>
      <sheetName val="3"/>
      <sheetName val="4"/>
      <sheetName val="5"/>
      <sheetName val="6"/>
      <sheetName val="7"/>
      <sheetName val="8"/>
      <sheetName val="9"/>
      <sheetName val="CF"/>
      <sheetName val="CF2"/>
      <sheetName val="XREF"/>
      <sheetName val="Tickmarks"/>
      <sheetName val="info1"/>
      <sheetName val="info2"/>
      <sheetName val="info3"/>
      <sheetName val="INDEX四半期"/>
      <sheetName val="依頼ひな型"/>
      <sheetName val="依頼ひな型②"/>
      <sheetName val="分析的手続結果要約（記載誤り）"/>
      <sheetName val="3－1"/>
      <sheetName val="1 (2)"/>
      <sheetName val="#REF"/>
      <sheetName val="依頼中"/>
      <sheetName val="Sheet3"/>
      <sheetName val="Sheet2"/>
      <sheetName val="Sheet6"/>
      <sheetName val="Sheet1"/>
      <sheetName val="info1 (2)"/>
      <sheetName val="info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手続"/>
      <sheetName val="分析的手続結果要約（記載誤り）"/>
      <sheetName val="INDEX "/>
      <sheetName val="1"/>
      <sheetName val="2"/>
      <sheetName val="XREF"/>
      <sheetName val="Tickmarks"/>
      <sheetName val="INDEX"/>
      <sheetName val="分析的手続結果要約（虚偽表示）"/>
      <sheetName val="2-2"/>
      <sheetName val="#REF"/>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分析的手続結果要約（虚偽表示）"/>
      <sheetName val="手続"/>
      <sheetName val="INDEX"/>
      <sheetName val="1"/>
      <sheetName val="2"/>
      <sheetName val="2-1"/>
      <sheetName val="3"/>
      <sheetName val="4"/>
      <sheetName val="5"/>
      <sheetName val="6"/>
      <sheetName val="7"/>
      <sheetName val="8"/>
      <sheetName val="9"/>
      <sheetName val="CF"/>
      <sheetName val="info1"/>
      <sheetName val="info2"/>
      <sheetName val="info3"/>
    </sheetNames>
    <sheetDataSet>
      <sheetData sheetId="0" refreshError="1"/>
      <sheetData sheetId="1" refreshError="1"/>
      <sheetData sheetId="2"/>
      <sheetData sheetId="3" refreshError="1"/>
      <sheetData sheetId="4"/>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372B1-DB85-484D-9955-3E392B4E6761}">
  <sheetPr>
    <tabColor rgb="FF002060"/>
  </sheetPr>
  <dimension ref="A1:U74"/>
  <sheetViews>
    <sheetView showGridLines="0" view="pageBreakPreview" zoomScaleNormal="100" zoomScaleSheetLayoutView="100" workbookViewId="0">
      <pane ySplit="10" topLeftCell="A11" activePane="bottomLeft" state="frozen"/>
      <selection pane="bottomLeft" activeCell="G1" sqref="G1"/>
    </sheetView>
  </sheetViews>
  <sheetFormatPr baseColWidth="10" defaultColWidth="9.19921875" defaultRowHeight="14"/>
  <cols>
    <col min="1" max="1" width="3.59765625" style="5" customWidth="1"/>
    <col min="2" max="2" width="10.796875" style="6" customWidth="1"/>
    <col min="3" max="3" width="10.796875" style="7" customWidth="1"/>
    <col min="4" max="4" width="40.796875" style="5" customWidth="1"/>
    <col min="5" max="5" width="60.796875" style="8" customWidth="1"/>
    <col min="6" max="6" width="75.796875" style="38" customWidth="1"/>
    <col min="7" max="7" width="40.796875" style="5" customWidth="1"/>
    <col min="8" max="8" width="11.59765625" style="39" customWidth="1"/>
    <col min="9" max="9" width="41.796875" style="10" customWidth="1"/>
    <col min="10" max="10" width="9.19921875" style="11" customWidth="1"/>
    <col min="11" max="17" width="9.19921875" style="12" customWidth="1"/>
    <col min="18" max="16384" width="9.19921875" style="12"/>
  </cols>
  <sheetData>
    <row r="1" spans="1:10" ht="12" customHeight="1">
      <c r="F1" s="9"/>
      <c r="H1" s="5"/>
    </row>
    <row r="2" spans="1:10" ht="28.5" customHeight="1">
      <c r="B2" s="13" t="s">
        <v>0</v>
      </c>
      <c r="C2" s="14"/>
      <c r="D2" s="13"/>
      <c r="E2" s="15"/>
      <c r="F2" s="16"/>
      <c r="G2" s="13"/>
      <c r="H2" s="5"/>
    </row>
    <row r="3" spans="1:10">
      <c r="B3" s="17"/>
      <c r="F3" s="9"/>
      <c r="H3" s="5"/>
    </row>
    <row r="4" spans="1:10">
      <c r="B4" s="18" t="s">
        <v>1</v>
      </c>
      <c r="F4" s="9"/>
      <c r="G4" s="19" t="s">
        <v>2</v>
      </c>
      <c r="H4" s="5"/>
    </row>
    <row r="5" spans="1:10">
      <c r="B5" s="6" t="s">
        <v>3</v>
      </c>
      <c r="C5" s="20" t="s">
        <v>4</v>
      </c>
      <c r="F5" s="9"/>
      <c r="G5" s="21" t="s">
        <v>5</v>
      </c>
      <c r="H5" s="5"/>
    </row>
    <row r="6" spans="1:10">
      <c r="B6" s="6" t="s">
        <v>6</v>
      </c>
      <c r="C6" s="20" t="s">
        <v>7</v>
      </c>
      <c r="F6" s="9"/>
      <c r="G6" s="21" t="s">
        <v>8</v>
      </c>
      <c r="H6" s="5"/>
    </row>
    <row r="7" spans="1:10">
      <c r="B7" s="6" t="s">
        <v>9</v>
      </c>
      <c r="C7" s="20" t="s">
        <v>10</v>
      </c>
      <c r="F7" s="9"/>
      <c r="G7" s="21" t="s">
        <v>11</v>
      </c>
      <c r="H7" s="5"/>
    </row>
    <row r="8" spans="1:10">
      <c r="B8" s="22"/>
      <c r="C8" s="20" t="s">
        <v>12</v>
      </c>
      <c r="F8" s="9"/>
      <c r="G8" s="21" t="s">
        <v>13</v>
      </c>
      <c r="H8" s="5"/>
    </row>
    <row r="9" spans="1:10">
      <c r="B9" s="17" t="s">
        <v>14</v>
      </c>
      <c r="F9" s="9"/>
      <c r="H9" s="5"/>
    </row>
    <row r="10" spans="1:10">
      <c r="B10" s="17" t="s">
        <v>15</v>
      </c>
      <c r="F10" s="9"/>
      <c r="H10" s="5"/>
    </row>
    <row r="11" spans="1:10" ht="30" customHeight="1">
      <c r="B11" s="23" t="s">
        <v>16</v>
      </c>
      <c r="C11" s="24"/>
      <c r="D11" s="25"/>
      <c r="E11" s="26"/>
      <c r="F11" s="9"/>
      <c r="H11" s="5"/>
    </row>
    <row r="12" spans="1:10" s="28" customFormat="1" ht="30" customHeight="1">
      <c r="A12" s="6"/>
      <c r="B12" s="162" t="s">
        <v>17</v>
      </c>
      <c r="C12" s="163" t="s">
        <v>18</v>
      </c>
      <c r="D12" s="164"/>
      <c r="E12" s="165" t="s">
        <v>19</v>
      </c>
      <c r="F12" s="159" t="s">
        <v>20</v>
      </c>
      <c r="G12" s="166" t="s">
        <v>21</v>
      </c>
      <c r="H12" s="5"/>
      <c r="I12" s="10" t="s">
        <v>22</v>
      </c>
      <c r="J12" s="27"/>
    </row>
    <row r="13" spans="1:10" ht="20" customHeight="1">
      <c r="B13" s="87" t="s">
        <v>23</v>
      </c>
      <c r="C13" s="88" t="s">
        <v>24</v>
      </c>
      <c r="D13" s="89" t="s">
        <v>25</v>
      </c>
      <c r="E13" s="90" t="s">
        <v>26</v>
      </c>
      <c r="F13" s="91"/>
      <c r="G13" s="92"/>
      <c r="H13" s="5"/>
      <c r="I13" s="10" t="s">
        <v>22</v>
      </c>
    </row>
    <row r="14" spans="1:10" ht="20" customHeight="1">
      <c r="B14" s="55" t="s">
        <v>3</v>
      </c>
      <c r="C14" s="56" t="s">
        <v>27</v>
      </c>
      <c r="D14" s="77" t="s">
        <v>28</v>
      </c>
      <c r="E14" s="93" t="s">
        <v>29</v>
      </c>
      <c r="F14" s="248"/>
      <c r="G14" s="97" t="s">
        <v>30</v>
      </c>
      <c r="H14" s="5"/>
      <c r="I14" s="10" t="s">
        <v>31</v>
      </c>
    </row>
    <row r="15" spans="1:10" ht="35" customHeight="1">
      <c r="B15" s="98" t="s">
        <v>3</v>
      </c>
      <c r="C15" s="99" t="s">
        <v>32</v>
      </c>
      <c r="D15" s="82" t="s">
        <v>33</v>
      </c>
      <c r="E15" s="95" t="s">
        <v>34</v>
      </c>
      <c r="F15" s="80"/>
      <c r="G15" s="100" t="s">
        <v>35</v>
      </c>
      <c r="H15" s="5"/>
      <c r="I15" s="10" t="s">
        <v>31</v>
      </c>
    </row>
    <row r="16" spans="1:10" ht="20" customHeight="1">
      <c r="B16" s="87" t="s">
        <v>23</v>
      </c>
      <c r="C16" s="88">
        <v>3</v>
      </c>
      <c r="D16" s="102" t="s">
        <v>36</v>
      </c>
      <c r="E16" s="90" t="s">
        <v>37</v>
      </c>
      <c r="F16" s="91"/>
      <c r="G16" s="103" t="s">
        <v>38</v>
      </c>
      <c r="H16" s="5"/>
      <c r="I16" s="10" t="s">
        <v>31</v>
      </c>
    </row>
    <row r="17" spans="1:21" ht="20" customHeight="1">
      <c r="B17" s="87" t="s">
        <v>3</v>
      </c>
      <c r="C17" s="88" t="s">
        <v>39</v>
      </c>
      <c r="D17" s="89" t="s">
        <v>40</v>
      </c>
      <c r="E17" s="90" t="s">
        <v>41</v>
      </c>
      <c r="F17" s="104"/>
      <c r="G17" s="103" t="s">
        <v>42</v>
      </c>
      <c r="H17" s="5"/>
      <c r="I17" s="10" t="s">
        <v>31</v>
      </c>
      <c r="J17" s="51"/>
      <c r="K17" s="51"/>
      <c r="L17" s="51"/>
      <c r="M17" s="51"/>
      <c r="N17" s="51"/>
      <c r="O17" s="51"/>
      <c r="P17" s="51"/>
      <c r="Q17" s="51"/>
      <c r="R17" s="51"/>
      <c r="S17" s="51"/>
      <c r="T17" s="51"/>
      <c r="U17" s="51"/>
    </row>
    <row r="18" spans="1:21" ht="35" customHeight="1">
      <c r="B18" s="105" t="s">
        <v>3</v>
      </c>
      <c r="C18" s="106" t="s">
        <v>43</v>
      </c>
      <c r="D18" s="57" t="s">
        <v>44</v>
      </c>
      <c r="E18" s="58" t="s">
        <v>45</v>
      </c>
      <c r="F18" s="248"/>
      <c r="G18" s="249"/>
      <c r="H18" s="5"/>
      <c r="I18" s="10" t="s">
        <v>31</v>
      </c>
    </row>
    <row r="19" spans="1:21" ht="20" customHeight="1">
      <c r="B19" s="66" t="s">
        <v>3</v>
      </c>
      <c r="C19" s="67" t="s">
        <v>46</v>
      </c>
      <c r="D19" s="64" t="s">
        <v>47</v>
      </c>
      <c r="E19" s="68" t="s">
        <v>48</v>
      </c>
      <c r="F19" s="244"/>
      <c r="G19" s="63" t="s">
        <v>49</v>
      </c>
      <c r="H19" s="5"/>
      <c r="I19" s="10" t="s">
        <v>31</v>
      </c>
    </row>
    <row r="20" spans="1:21" ht="45">
      <c r="B20" s="72" t="s">
        <v>3</v>
      </c>
      <c r="C20" s="73" t="s">
        <v>50</v>
      </c>
      <c r="D20" s="82" t="s">
        <v>51</v>
      </c>
      <c r="E20" s="83" t="s">
        <v>52</v>
      </c>
      <c r="F20" s="80"/>
      <c r="G20" s="246" t="s">
        <v>53</v>
      </c>
      <c r="H20" s="5"/>
      <c r="I20" s="10" t="s">
        <v>31</v>
      </c>
    </row>
    <row r="21" spans="1:21" s="53" customFormat="1" ht="50" customHeight="1">
      <c r="A21" s="5"/>
      <c r="B21" s="107" t="s">
        <v>3</v>
      </c>
      <c r="C21" s="106" t="s">
        <v>54</v>
      </c>
      <c r="D21" s="57" t="s">
        <v>55</v>
      </c>
      <c r="E21" s="58" t="s">
        <v>56</v>
      </c>
      <c r="F21" s="248"/>
      <c r="G21" s="249"/>
      <c r="H21" s="5"/>
      <c r="I21" s="10" t="s">
        <v>31</v>
      </c>
      <c r="J21" s="52"/>
    </row>
    <row r="22" spans="1:21" ht="60">
      <c r="B22" s="66" t="s">
        <v>3</v>
      </c>
      <c r="C22" s="67" t="s">
        <v>57</v>
      </c>
      <c r="D22" s="64" t="s">
        <v>58</v>
      </c>
      <c r="E22" s="62" t="s">
        <v>59</v>
      </c>
      <c r="F22" s="244"/>
      <c r="G22" s="65" t="s">
        <v>60</v>
      </c>
      <c r="H22" s="5"/>
    </row>
    <row r="23" spans="1:21" ht="53.25" customHeight="1">
      <c r="B23" s="72" t="s">
        <v>3</v>
      </c>
      <c r="C23" s="73" t="s">
        <v>61</v>
      </c>
      <c r="D23" s="82" t="s">
        <v>62</v>
      </c>
      <c r="E23" s="83" t="s">
        <v>63</v>
      </c>
      <c r="F23" s="80"/>
      <c r="G23" s="246" t="s">
        <v>64</v>
      </c>
      <c r="H23" s="5"/>
    </row>
    <row r="24" spans="1:21" ht="50" customHeight="1">
      <c r="B24" s="108" t="s">
        <v>3</v>
      </c>
      <c r="C24" s="109" t="s">
        <v>65</v>
      </c>
      <c r="D24" s="89" t="s">
        <v>66</v>
      </c>
      <c r="E24" s="90" t="s">
        <v>67</v>
      </c>
      <c r="F24" s="104"/>
      <c r="G24" s="110" t="s">
        <v>68</v>
      </c>
      <c r="H24" s="5"/>
      <c r="J24" s="31"/>
    </row>
    <row r="25" spans="1:21" ht="27" customHeight="1">
      <c r="A25" s="29"/>
      <c r="B25" s="105" t="s">
        <v>9</v>
      </c>
      <c r="C25" s="106" t="s">
        <v>69</v>
      </c>
      <c r="D25" s="57" t="s">
        <v>70</v>
      </c>
      <c r="E25" s="111" t="s">
        <v>71</v>
      </c>
      <c r="F25" s="112"/>
      <c r="G25" s="78"/>
      <c r="H25" s="5"/>
      <c r="I25" s="10" t="s">
        <v>31</v>
      </c>
      <c r="J25" s="27"/>
    </row>
    <row r="26" spans="1:21" ht="20" customHeight="1">
      <c r="A26" s="29"/>
      <c r="B26" s="66" t="s">
        <v>9</v>
      </c>
      <c r="C26" s="67" t="s">
        <v>72</v>
      </c>
      <c r="D26" s="64" t="s">
        <v>73</v>
      </c>
      <c r="E26" s="68" t="s">
        <v>74</v>
      </c>
      <c r="F26" s="235" t="str">
        <f>メンテ用!$C$19</f>
        <v/>
      </c>
      <c r="G26" s="69"/>
      <c r="H26" s="5"/>
      <c r="J26" s="27"/>
    </row>
    <row r="27" spans="1:21" ht="20" customHeight="1">
      <c r="A27" s="29"/>
      <c r="B27" s="66" t="s">
        <v>75</v>
      </c>
      <c r="C27" s="67" t="s">
        <v>76</v>
      </c>
      <c r="D27" s="64" t="s">
        <v>77</v>
      </c>
      <c r="E27" s="68" t="s">
        <v>74</v>
      </c>
      <c r="F27" s="70" t="str">
        <f>メンテ用!$C$20</f>
        <v/>
      </c>
      <c r="G27" s="69"/>
      <c r="H27" s="5"/>
      <c r="J27" s="27"/>
    </row>
    <row r="28" spans="1:21" ht="20" customHeight="1">
      <c r="A28" s="29"/>
      <c r="B28" s="66" t="s">
        <v>78</v>
      </c>
      <c r="C28" s="67" t="s">
        <v>79</v>
      </c>
      <c r="D28" s="64" t="s">
        <v>80</v>
      </c>
      <c r="E28" s="71" t="s">
        <v>81</v>
      </c>
      <c r="F28" s="70">
        <f>'公募申請（別紙）2'!E107</f>
        <v>0</v>
      </c>
      <c r="G28" s="63" t="s">
        <v>82</v>
      </c>
      <c r="H28" s="5"/>
      <c r="I28" s="10" t="s">
        <v>31</v>
      </c>
      <c r="J28" s="27"/>
    </row>
    <row r="29" spans="1:21" ht="20" customHeight="1">
      <c r="A29" s="29"/>
      <c r="B29" s="66" t="s">
        <v>78</v>
      </c>
      <c r="C29" s="67" t="s">
        <v>83</v>
      </c>
      <c r="D29" s="64" t="s">
        <v>84</v>
      </c>
      <c r="E29" s="71" t="s">
        <v>81</v>
      </c>
      <c r="F29" s="70">
        <f>'公募申請（別紙）2'!E108</f>
        <v>0</v>
      </c>
      <c r="G29" s="63" t="s">
        <v>85</v>
      </c>
      <c r="H29" s="5"/>
      <c r="I29" s="10" t="s">
        <v>31</v>
      </c>
    </row>
    <row r="30" spans="1:21" ht="20" customHeight="1">
      <c r="A30" s="29"/>
      <c r="B30" s="72" t="s">
        <v>9</v>
      </c>
      <c r="C30" s="73" t="s">
        <v>86</v>
      </c>
      <c r="D30" s="82" t="s">
        <v>87</v>
      </c>
      <c r="E30" s="74" t="s">
        <v>81</v>
      </c>
      <c r="F30" s="75">
        <f>'公募申請（別紙）2'!E109</f>
        <v>0</v>
      </c>
      <c r="G30" s="246" t="s">
        <v>88</v>
      </c>
      <c r="H30" s="5"/>
      <c r="I30" s="10" t="s">
        <v>31</v>
      </c>
    </row>
    <row r="31" spans="1:21" ht="30" customHeight="1">
      <c r="A31" s="29"/>
      <c r="B31" s="23" t="s">
        <v>8</v>
      </c>
      <c r="C31" s="24"/>
      <c r="D31" s="25"/>
      <c r="E31" s="26" t="s">
        <v>89</v>
      </c>
      <c r="F31" s="9"/>
      <c r="H31" s="5"/>
      <c r="I31" s="10" t="s">
        <v>31</v>
      </c>
    </row>
    <row r="32" spans="1:21" ht="30" customHeight="1">
      <c r="A32" s="29"/>
      <c r="B32" s="162" t="s">
        <v>17</v>
      </c>
      <c r="C32" s="167" t="s">
        <v>90</v>
      </c>
      <c r="D32" s="168"/>
      <c r="E32" s="169" t="s">
        <v>19</v>
      </c>
      <c r="F32" s="170" t="s">
        <v>20</v>
      </c>
      <c r="G32" s="166" t="s">
        <v>21</v>
      </c>
      <c r="H32" s="5"/>
      <c r="I32" s="10" t="s">
        <v>31</v>
      </c>
    </row>
    <row r="33" spans="1:10" ht="200" customHeight="1">
      <c r="B33" s="87" t="s">
        <v>3</v>
      </c>
      <c r="C33" s="113">
        <v>1</v>
      </c>
      <c r="D33" s="102" t="s">
        <v>91</v>
      </c>
      <c r="E33" s="90" t="s">
        <v>92</v>
      </c>
      <c r="F33" s="104"/>
      <c r="G33" s="110" t="s">
        <v>93</v>
      </c>
      <c r="H33" s="5"/>
      <c r="I33" s="10" t="s">
        <v>31</v>
      </c>
    </row>
    <row r="34" spans="1:10" ht="234">
      <c r="B34" s="55" t="s">
        <v>3</v>
      </c>
      <c r="C34" s="76">
        <v>2</v>
      </c>
      <c r="D34" s="57" t="s">
        <v>94</v>
      </c>
      <c r="E34" s="58" t="s">
        <v>95</v>
      </c>
      <c r="F34" s="248"/>
      <c r="G34" s="114" t="s">
        <v>96</v>
      </c>
      <c r="H34" s="5"/>
      <c r="I34" s="10" t="s">
        <v>31</v>
      </c>
    </row>
    <row r="35" spans="1:10" ht="200" customHeight="1">
      <c r="B35" s="98" t="s">
        <v>3</v>
      </c>
      <c r="C35" s="115" t="s">
        <v>32</v>
      </c>
      <c r="D35" s="82" t="s">
        <v>97</v>
      </c>
      <c r="E35" s="79" t="s">
        <v>98</v>
      </c>
      <c r="F35" s="80"/>
      <c r="G35" s="116"/>
      <c r="H35" s="5"/>
      <c r="I35" s="10" t="s">
        <v>31</v>
      </c>
    </row>
    <row r="36" spans="1:10" ht="100" customHeight="1">
      <c r="B36" s="108" t="s">
        <v>3</v>
      </c>
      <c r="C36" s="117">
        <v>3</v>
      </c>
      <c r="D36" s="102" t="s">
        <v>99</v>
      </c>
      <c r="E36" s="118" t="s">
        <v>100</v>
      </c>
      <c r="F36" s="104"/>
      <c r="G36" s="119"/>
      <c r="H36" s="5"/>
      <c r="I36" s="10" t="s">
        <v>31</v>
      </c>
    </row>
    <row r="37" spans="1:10" ht="30" customHeight="1">
      <c r="A37" s="29"/>
      <c r="B37" s="23" t="s">
        <v>101</v>
      </c>
      <c r="C37" s="24"/>
      <c r="D37" s="25"/>
      <c r="E37" s="171"/>
      <c r="F37" s="172"/>
      <c r="H37" s="5"/>
      <c r="I37" s="10" t="s">
        <v>31</v>
      </c>
    </row>
    <row r="38" spans="1:10" s="28" customFormat="1" ht="30" customHeight="1">
      <c r="A38" s="32"/>
      <c r="B38" s="162" t="s">
        <v>17</v>
      </c>
      <c r="C38" s="173" t="s">
        <v>18</v>
      </c>
      <c r="D38" s="168"/>
      <c r="E38" s="174" t="s">
        <v>19</v>
      </c>
      <c r="F38" s="159" t="s">
        <v>20</v>
      </c>
      <c r="G38" s="166" t="s">
        <v>21</v>
      </c>
      <c r="H38" s="5"/>
      <c r="I38" s="10" t="s">
        <v>31</v>
      </c>
      <c r="J38" s="27"/>
    </row>
    <row r="39" spans="1:10" ht="80" customHeight="1">
      <c r="B39" s="87" t="s">
        <v>23</v>
      </c>
      <c r="C39" s="88">
        <v>1</v>
      </c>
      <c r="D39" s="120" t="s">
        <v>102</v>
      </c>
      <c r="E39" s="90" t="s">
        <v>103</v>
      </c>
      <c r="F39" s="104"/>
      <c r="G39" s="121"/>
      <c r="H39" s="5"/>
      <c r="I39" s="10" t="s">
        <v>31</v>
      </c>
    </row>
    <row r="40" spans="1:10" ht="29.25" customHeight="1">
      <c r="B40" s="55" t="s">
        <v>9</v>
      </c>
      <c r="C40" s="56">
        <v>2</v>
      </c>
      <c r="D40" s="122" t="s">
        <v>104</v>
      </c>
      <c r="E40" s="58" t="s">
        <v>105</v>
      </c>
      <c r="F40" s="112"/>
      <c r="G40" s="78"/>
      <c r="H40" s="5"/>
      <c r="I40" s="10" t="s">
        <v>31</v>
      </c>
    </row>
    <row r="41" spans="1:10" ht="200" customHeight="1">
      <c r="B41" s="59" t="s">
        <v>3</v>
      </c>
      <c r="C41" s="60" t="s">
        <v>32</v>
      </c>
      <c r="D41" s="61" t="s">
        <v>106</v>
      </c>
      <c r="E41" s="68" t="s">
        <v>107</v>
      </c>
      <c r="F41" s="244"/>
      <c r="G41" s="81"/>
      <c r="H41" s="5"/>
      <c r="I41" s="10" t="s">
        <v>31</v>
      </c>
    </row>
    <row r="42" spans="1:10" ht="66.75" customHeight="1">
      <c r="B42" s="59" t="s">
        <v>23</v>
      </c>
      <c r="C42" s="60" t="s">
        <v>108</v>
      </c>
      <c r="D42" s="61" t="s">
        <v>109</v>
      </c>
      <c r="E42" s="62" t="s">
        <v>110</v>
      </c>
      <c r="F42" s="244"/>
      <c r="G42" s="81"/>
      <c r="H42" s="5"/>
      <c r="I42" s="10" t="s">
        <v>31</v>
      </c>
    </row>
    <row r="43" spans="1:10" ht="100" customHeight="1">
      <c r="B43" s="66" t="s">
        <v>6</v>
      </c>
      <c r="C43" s="67" t="s">
        <v>111</v>
      </c>
      <c r="D43" s="61" t="s">
        <v>112</v>
      </c>
      <c r="E43" s="62" t="s">
        <v>113</v>
      </c>
      <c r="F43" s="244"/>
      <c r="G43" s="81"/>
      <c r="H43" s="5"/>
      <c r="I43" s="10" t="s">
        <v>31</v>
      </c>
    </row>
    <row r="44" spans="1:10" ht="170.25" customHeight="1">
      <c r="B44" s="66" t="s">
        <v>6</v>
      </c>
      <c r="C44" s="67" t="s">
        <v>114</v>
      </c>
      <c r="D44" s="61" t="s">
        <v>115</v>
      </c>
      <c r="E44" s="62" t="s">
        <v>116</v>
      </c>
      <c r="F44" s="244"/>
      <c r="G44" s="81"/>
      <c r="H44" s="5"/>
      <c r="I44" s="10" t="s">
        <v>31</v>
      </c>
    </row>
    <row r="45" spans="1:10" ht="100" customHeight="1">
      <c r="B45" s="66" t="s">
        <v>3</v>
      </c>
      <c r="C45" s="67" t="s">
        <v>117</v>
      </c>
      <c r="D45" s="64" t="s">
        <v>118</v>
      </c>
      <c r="E45" s="62" t="s">
        <v>119</v>
      </c>
      <c r="F45" s="244"/>
      <c r="G45" s="81"/>
      <c r="H45" s="5"/>
      <c r="I45" s="10" t="s">
        <v>31</v>
      </c>
    </row>
    <row r="46" spans="1:10" ht="80" customHeight="1">
      <c r="B46" s="66" t="s">
        <v>3</v>
      </c>
      <c r="C46" s="67" t="s">
        <v>120</v>
      </c>
      <c r="D46" s="61" t="s">
        <v>121</v>
      </c>
      <c r="E46" s="68" t="s">
        <v>122</v>
      </c>
      <c r="F46" s="244"/>
      <c r="G46" s="81"/>
      <c r="H46" s="5"/>
      <c r="I46" s="10" t="s">
        <v>31</v>
      </c>
    </row>
    <row r="47" spans="1:10" ht="80" customHeight="1">
      <c r="B47" s="66" t="s">
        <v>3</v>
      </c>
      <c r="C47" s="67" t="s">
        <v>123</v>
      </c>
      <c r="D47" s="61" t="s">
        <v>124</v>
      </c>
      <c r="E47" s="68" t="s">
        <v>125</v>
      </c>
      <c r="F47" s="244"/>
      <c r="G47" s="81"/>
      <c r="H47" s="5"/>
    </row>
    <row r="48" spans="1:10" ht="120" customHeight="1">
      <c r="B48" s="66" t="s">
        <v>3</v>
      </c>
      <c r="C48" s="67" t="s">
        <v>126</v>
      </c>
      <c r="D48" s="64" t="s">
        <v>127</v>
      </c>
      <c r="E48" s="62" t="s">
        <v>128</v>
      </c>
      <c r="F48" s="244"/>
      <c r="G48" s="69"/>
      <c r="H48" s="5"/>
      <c r="I48" s="10" t="s">
        <v>31</v>
      </c>
    </row>
    <row r="49" spans="1:10" ht="80" customHeight="1">
      <c r="B49" s="72" t="s">
        <v>3</v>
      </c>
      <c r="C49" s="73" t="s">
        <v>129</v>
      </c>
      <c r="D49" s="82" t="s">
        <v>130</v>
      </c>
      <c r="E49" s="83" t="s">
        <v>131</v>
      </c>
      <c r="F49" s="80"/>
      <c r="G49" s="84"/>
      <c r="H49" s="5"/>
      <c r="I49" s="10" t="s">
        <v>31</v>
      </c>
    </row>
    <row r="50" spans="1:10" ht="30" customHeight="1">
      <c r="A50" s="29"/>
      <c r="B50" s="23" t="s">
        <v>132</v>
      </c>
      <c r="C50" s="24"/>
      <c r="D50" s="25"/>
      <c r="E50" s="171"/>
      <c r="F50" s="9"/>
      <c r="H50" s="5"/>
      <c r="I50" s="10" t="s">
        <v>31</v>
      </c>
    </row>
    <row r="51" spans="1:10" s="28" customFormat="1" ht="30" customHeight="1">
      <c r="A51" s="32"/>
      <c r="B51" s="162" t="s">
        <v>17</v>
      </c>
      <c r="C51" s="175" t="s">
        <v>133</v>
      </c>
      <c r="D51" s="176"/>
      <c r="E51" s="174" t="s">
        <v>19</v>
      </c>
      <c r="F51" s="159" t="s">
        <v>20</v>
      </c>
      <c r="G51" s="166" t="s">
        <v>21</v>
      </c>
      <c r="H51" s="5"/>
      <c r="I51" s="10" t="s">
        <v>31</v>
      </c>
      <c r="J51" s="27"/>
    </row>
    <row r="52" spans="1:10" ht="35" customHeight="1">
      <c r="B52" s="123" t="s">
        <v>9</v>
      </c>
      <c r="C52" s="124">
        <v>1</v>
      </c>
      <c r="D52" s="125" t="s">
        <v>134</v>
      </c>
      <c r="E52" s="126" t="s">
        <v>135</v>
      </c>
      <c r="F52" s="127"/>
      <c r="G52" s="128"/>
      <c r="H52" s="5"/>
      <c r="I52" s="10" t="s">
        <v>31</v>
      </c>
    </row>
    <row r="53" spans="1:10" ht="20" customHeight="1">
      <c r="B53" s="129" t="s">
        <v>9</v>
      </c>
      <c r="C53" s="85" t="s">
        <v>136</v>
      </c>
      <c r="D53" s="33" t="s">
        <v>137</v>
      </c>
      <c r="E53" s="54" t="s">
        <v>138</v>
      </c>
      <c r="F53" s="34"/>
      <c r="G53" s="130"/>
      <c r="H53" s="5"/>
      <c r="I53" s="10" t="s">
        <v>31</v>
      </c>
    </row>
    <row r="54" spans="1:10" ht="33" customHeight="1">
      <c r="B54" s="129" t="s">
        <v>3</v>
      </c>
      <c r="C54" s="85" t="s">
        <v>139</v>
      </c>
      <c r="D54" s="33" t="s">
        <v>140</v>
      </c>
      <c r="E54" s="54" t="s">
        <v>141</v>
      </c>
      <c r="F54" s="35"/>
      <c r="G54" s="131"/>
      <c r="H54" s="5"/>
      <c r="I54" s="10" t="s">
        <v>31</v>
      </c>
    </row>
    <row r="55" spans="1:10" ht="60" customHeight="1">
      <c r="B55" s="129" t="s">
        <v>3</v>
      </c>
      <c r="C55" s="85" t="s">
        <v>142</v>
      </c>
      <c r="D55" s="33" t="s">
        <v>143</v>
      </c>
      <c r="E55" s="54" t="s">
        <v>144</v>
      </c>
      <c r="F55" s="30"/>
      <c r="G55" s="131"/>
      <c r="H55" s="5"/>
      <c r="I55" s="10" t="s">
        <v>31</v>
      </c>
    </row>
    <row r="56" spans="1:10" ht="20" customHeight="1">
      <c r="B56" s="129" t="s">
        <v>9</v>
      </c>
      <c r="C56" s="85" t="s">
        <v>145</v>
      </c>
      <c r="D56" s="33" t="s">
        <v>146</v>
      </c>
      <c r="E56" s="54" t="s">
        <v>147</v>
      </c>
      <c r="F56" s="34"/>
      <c r="G56" s="131"/>
      <c r="H56" s="5"/>
      <c r="I56" s="10" t="s">
        <v>31</v>
      </c>
    </row>
    <row r="57" spans="1:10" ht="27.75" customHeight="1">
      <c r="B57" s="129" t="s">
        <v>6</v>
      </c>
      <c r="C57" s="85" t="s">
        <v>148</v>
      </c>
      <c r="D57" s="33" t="s">
        <v>140</v>
      </c>
      <c r="E57" s="54" t="s">
        <v>141</v>
      </c>
      <c r="F57" s="35"/>
      <c r="G57" s="131"/>
      <c r="H57" s="5"/>
      <c r="I57" s="10" t="s">
        <v>31</v>
      </c>
    </row>
    <row r="58" spans="1:10" ht="60" customHeight="1">
      <c r="B58" s="129" t="s">
        <v>6</v>
      </c>
      <c r="C58" s="85" t="s">
        <v>149</v>
      </c>
      <c r="D58" s="33" t="s">
        <v>143</v>
      </c>
      <c r="E58" s="54" t="s">
        <v>144</v>
      </c>
      <c r="F58" s="30"/>
      <c r="G58" s="131"/>
      <c r="H58" s="5"/>
      <c r="I58" s="10" t="s">
        <v>31</v>
      </c>
    </row>
    <row r="59" spans="1:10" ht="20" customHeight="1">
      <c r="B59" s="129" t="s">
        <v>9</v>
      </c>
      <c r="C59" s="85" t="s">
        <v>150</v>
      </c>
      <c r="D59" s="33" t="s">
        <v>151</v>
      </c>
      <c r="E59" s="54" t="s">
        <v>147</v>
      </c>
      <c r="F59" s="34"/>
      <c r="G59" s="131"/>
      <c r="H59" s="5"/>
      <c r="I59" s="10" t="s">
        <v>31</v>
      </c>
    </row>
    <row r="60" spans="1:10" ht="27.75" customHeight="1">
      <c r="B60" s="129" t="s">
        <v>6</v>
      </c>
      <c r="C60" s="85" t="s">
        <v>152</v>
      </c>
      <c r="D60" s="33" t="s">
        <v>140</v>
      </c>
      <c r="E60" s="54" t="s">
        <v>141</v>
      </c>
      <c r="F60" s="35"/>
      <c r="G60" s="131"/>
      <c r="H60" s="5"/>
      <c r="I60" s="10" t="s">
        <v>31</v>
      </c>
    </row>
    <row r="61" spans="1:10" ht="60" customHeight="1">
      <c r="B61" s="129" t="s">
        <v>6</v>
      </c>
      <c r="C61" s="85" t="s">
        <v>153</v>
      </c>
      <c r="D61" s="33" t="s">
        <v>143</v>
      </c>
      <c r="E61" s="54" t="s">
        <v>144</v>
      </c>
      <c r="F61" s="30"/>
      <c r="G61" s="131"/>
      <c r="H61" s="5"/>
      <c r="I61" s="10" t="s">
        <v>31</v>
      </c>
    </row>
    <row r="62" spans="1:10" ht="100" customHeight="1">
      <c r="B62" s="132" t="s">
        <v>3</v>
      </c>
      <c r="C62" s="133" t="s">
        <v>154</v>
      </c>
      <c r="D62" s="134" t="s">
        <v>155</v>
      </c>
      <c r="E62" s="135" t="s">
        <v>156</v>
      </c>
      <c r="F62" s="136"/>
      <c r="G62" s="137"/>
      <c r="H62" s="5"/>
      <c r="I62" s="10" t="s">
        <v>31</v>
      </c>
    </row>
    <row r="63" spans="1:10" ht="35" customHeight="1">
      <c r="B63" s="123" t="s">
        <v>9</v>
      </c>
      <c r="C63" s="124" t="s">
        <v>27</v>
      </c>
      <c r="D63" s="138" t="s">
        <v>157</v>
      </c>
      <c r="E63" s="126" t="s">
        <v>158</v>
      </c>
      <c r="F63" s="127"/>
      <c r="G63" s="139"/>
      <c r="H63" s="5"/>
      <c r="I63" s="10" t="s">
        <v>31</v>
      </c>
    </row>
    <row r="64" spans="1:10" ht="300">
      <c r="B64" s="129" t="s">
        <v>3</v>
      </c>
      <c r="C64" s="85" t="s">
        <v>32</v>
      </c>
      <c r="D64" s="33" t="s">
        <v>159</v>
      </c>
      <c r="E64" s="54" t="s">
        <v>160</v>
      </c>
      <c r="F64" s="30"/>
      <c r="G64" s="140" t="s">
        <v>161</v>
      </c>
      <c r="H64" s="5"/>
      <c r="I64" s="10" t="s">
        <v>31</v>
      </c>
    </row>
    <row r="65" spans="2:9" ht="50" customHeight="1">
      <c r="B65" s="132" t="s">
        <v>3</v>
      </c>
      <c r="C65" s="133" t="s">
        <v>108</v>
      </c>
      <c r="D65" s="134" t="s">
        <v>162</v>
      </c>
      <c r="E65" s="135" t="s">
        <v>163</v>
      </c>
      <c r="F65" s="141"/>
      <c r="G65" s="137"/>
      <c r="H65" s="5"/>
      <c r="I65" s="10" t="s">
        <v>22</v>
      </c>
    </row>
    <row r="66" spans="2:9" ht="20" customHeight="1">
      <c r="B66" s="123" t="s">
        <v>9</v>
      </c>
      <c r="C66" s="124" t="s">
        <v>164</v>
      </c>
      <c r="D66" s="138" t="s">
        <v>165</v>
      </c>
      <c r="E66" s="126" t="s">
        <v>166</v>
      </c>
      <c r="F66" s="142"/>
      <c r="G66" s="143"/>
      <c r="H66" s="5"/>
      <c r="I66" s="10" t="s">
        <v>22</v>
      </c>
    </row>
    <row r="67" spans="2:9" ht="35" customHeight="1">
      <c r="B67" s="129" t="s">
        <v>3</v>
      </c>
      <c r="C67" s="85" t="s">
        <v>167</v>
      </c>
      <c r="D67" s="33" t="s">
        <v>168</v>
      </c>
      <c r="E67" s="54" t="s">
        <v>169</v>
      </c>
      <c r="F67" s="30"/>
      <c r="G67" s="131"/>
      <c r="H67" s="5"/>
      <c r="I67" s="10" t="s">
        <v>22</v>
      </c>
    </row>
    <row r="68" spans="2:9" ht="35" customHeight="1">
      <c r="B68" s="129" t="s">
        <v>3</v>
      </c>
      <c r="C68" s="85" t="s">
        <v>170</v>
      </c>
      <c r="D68" s="33" t="s">
        <v>171</v>
      </c>
      <c r="E68" s="54" t="s">
        <v>172</v>
      </c>
      <c r="F68" s="30"/>
      <c r="G68" s="131"/>
      <c r="H68" s="5"/>
      <c r="I68" s="10" t="s">
        <v>22</v>
      </c>
    </row>
    <row r="69" spans="2:9" ht="35" customHeight="1">
      <c r="B69" s="132" t="s">
        <v>23</v>
      </c>
      <c r="C69" s="133" t="s">
        <v>173</v>
      </c>
      <c r="D69" s="134" t="s">
        <v>174</v>
      </c>
      <c r="E69" s="135" t="s">
        <v>175</v>
      </c>
      <c r="F69" s="136"/>
      <c r="G69" s="137"/>
      <c r="H69" s="5"/>
      <c r="I69" s="10" t="s">
        <v>22</v>
      </c>
    </row>
    <row r="70" spans="2:9" ht="43.5" customHeight="1">
      <c r="B70" s="123" t="s">
        <v>9</v>
      </c>
      <c r="C70" s="124" t="s">
        <v>39</v>
      </c>
      <c r="D70" s="138" t="s">
        <v>176</v>
      </c>
      <c r="E70" s="126" t="s">
        <v>177</v>
      </c>
      <c r="F70" s="142"/>
      <c r="G70" s="143"/>
      <c r="H70" s="5"/>
      <c r="I70" s="10" t="s">
        <v>22</v>
      </c>
    </row>
    <row r="71" spans="2:9" ht="44.25" customHeight="1">
      <c r="B71" s="129" t="s">
        <v>23</v>
      </c>
      <c r="C71" s="85" t="s">
        <v>178</v>
      </c>
      <c r="D71" s="33" t="s">
        <v>168</v>
      </c>
      <c r="E71" s="54" t="s">
        <v>179</v>
      </c>
      <c r="F71" s="30"/>
      <c r="G71" s="131"/>
      <c r="H71" s="5"/>
      <c r="I71" s="10" t="s">
        <v>22</v>
      </c>
    </row>
    <row r="72" spans="2:9" ht="100.5" customHeight="1">
      <c r="B72" s="132" t="s">
        <v>3</v>
      </c>
      <c r="C72" s="133" t="s">
        <v>180</v>
      </c>
      <c r="D72" s="134" t="s">
        <v>181</v>
      </c>
      <c r="E72" s="135" t="s">
        <v>182</v>
      </c>
      <c r="F72" s="136"/>
      <c r="G72" s="137"/>
      <c r="H72" s="5"/>
      <c r="I72" s="10" t="s">
        <v>22</v>
      </c>
    </row>
    <row r="73" spans="2:9" ht="15">
      <c r="B73" s="36" t="s">
        <v>22</v>
      </c>
      <c r="C73" s="36" t="s">
        <v>22</v>
      </c>
      <c r="D73" s="36" t="s">
        <v>22</v>
      </c>
      <c r="E73" s="36" t="s">
        <v>22</v>
      </c>
      <c r="F73" s="37" t="s">
        <v>22</v>
      </c>
      <c r="G73" s="36" t="s">
        <v>22</v>
      </c>
      <c r="H73" s="5"/>
    </row>
    <row r="74" spans="2:9">
      <c r="B74" s="6" t="s">
        <v>183</v>
      </c>
      <c r="F74" s="9"/>
      <c r="H74" s="5"/>
    </row>
  </sheetData>
  <sheetProtection algorithmName="SHA-512" hashValue="yJiqiW0yIpAqmJUlfgqTmQFz00lvRRndeXyngQjZ35ObyQ2d59xxxNPQbN0fSjDH2br3OQC5it8OHTsmAjmvuw==" saltValue="oqCQ36HREM+HH60gWUxYtg==" spinCount="100000" sheet="1" objects="1" scenarios="1"/>
  <phoneticPr fontId="2"/>
  <conditionalFormatting sqref="B1:B1048576">
    <cfRule type="cellIs" dxfId="14" priority="1" operator="equal">
      <formula>"入力不要"</formula>
    </cfRule>
    <cfRule type="cellIs" dxfId="13" priority="2" operator="equal">
      <formula>"該当必須"</formula>
    </cfRule>
    <cfRule type="cellIs" dxfId="12" priority="3" operator="equal">
      <formula>"必須"</formula>
    </cfRule>
  </conditionalFormatting>
  <conditionalFormatting sqref="C73:G73">
    <cfRule type="cellIs" dxfId="11" priority="16" operator="equal">
      <formula>"入力不要"</formula>
    </cfRule>
    <cfRule type="cellIs" dxfId="10" priority="17" operator="equal">
      <formula>"該当必須"</formula>
    </cfRule>
    <cfRule type="cellIs" dxfId="9" priority="18" operator="equal">
      <formula>"必須"</formula>
    </cfRule>
  </conditionalFormatting>
  <dataValidations count="8">
    <dataValidation type="list" allowBlank="1" showInputMessage="1" showErrorMessage="1" sqref="F19" xr:uid="{0C1A74C9-52E7-47A3-8F1C-0995E7696C65}">
      <formula1>"該当する,該当しない"</formula1>
    </dataValidation>
    <dataValidation type="list" allowBlank="1" showInputMessage="1" showErrorMessage="1" sqref="F64" xr:uid="{4BF2D5DA-3080-4D47-B8F7-49004BF9EBC4}">
      <formula1>"①対象会社の会社法上の役員として3年以上の経験を有する者, ②対象会社・個人事業に継続して3年以上雇用され業務に従事した経験を有する者, ③対象会社の会社法上の役員及び雇用され業務に従事した経験を通算3年以上有する者, ④被承継者の親族であり、対象会社の代表の経験が無い者"</formula1>
    </dataValidation>
    <dataValidation type="list" allowBlank="1" showInputMessage="1" showErrorMessage="1" sqref="F67" xr:uid="{EBD69219-E310-4D48-88B5-943FD375D27F}">
      <formula1>"人員は確保済みである。,人員確保の目処は立っており、今後確保予定である。,人員の必要性は認識しており、今後対応を検討する。,取組において人員は必要ない。"</formula1>
    </dataValidation>
    <dataValidation type="list" allowBlank="1" showInputMessage="1" showErrorMessage="1" sqref="F24" xr:uid="{37A0C456-932E-4450-9B2F-BDA2BB5D765B}">
      <formula1>"生産性向上要件に該当する,生産性向上要件に該当しない"</formula1>
    </dataValidation>
    <dataValidation type="list" allowBlank="1" showInputMessage="1" showErrorMessage="1" sqref="F71" xr:uid="{5F486709-0711-43AE-96EA-34E2724D90DF}">
      <formula1>"現段階で事業パートナーは確保できており、今後の取組におけるネットワークは構築済みである。,現段階で事業パートナーの目途は立ちそうであり、パートナー確保やネットワーク構築も問題なく完了できる見込である。,現段階で事業パートナーは交渉等の段階であり、確保には暫くの時間を要する可能性がある。,現段階で事業パートナーは検討段階であり、確保の目処が立っていない。,事業パートナーは必要とせず、したがってネットワーク等の構築も必要としない。"</formula1>
    </dataValidation>
    <dataValidation type="list" allowBlank="1" showInputMessage="1" showErrorMessage="1" sqref="F22" xr:uid="{78AA3081-EF0E-4A2B-A0FF-E7552964795B}">
      <formula1>"中小企業基本法上の小規模企業者に該当する, 中小企業基本法上の小規模企業者に該当しない"</formula1>
    </dataValidation>
    <dataValidation type="list" allowBlank="1" showInputMessage="1" showErrorMessage="1" sqref="F23" xr:uid="{43F2A455-C3E7-494B-8FD9-C78689FE8AC5}">
      <formula1>"賃上げを実施する,賃上げを実施しない"</formula1>
    </dataValidation>
    <dataValidation type="list" allowBlank="1" showInputMessage="1" showErrorMessage="1" sqref="F17" xr:uid="{A76355F5-3AE6-49F6-99D6-426257804DD1}">
      <formula1>"同一法人内の代表者交代（申請者が法人の場合）, 事業譲渡（申請者が個人事業主の場合）"</formula1>
    </dataValidation>
  </dataValidations>
  <hyperlinks>
    <hyperlink ref="G5" location="'公募申請（別紙）1'!B11" display="1.公募申請の概要" xr:uid="{2141E6E7-9CC9-42BC-B069-536621071240}"/>
    <hyperlink ref="G6" location="'公募申請（別紙）1'!B31" display="2.補助対象者の事業概要" xr:uid="{6F5AECBD-3500-4D48-999E-14837D648AB3}"/>
    <hyperlink ref="G7" location="'公募申請（別紙）1'!B37" display="3.生産性向上等に係る取組の概要・詳細" xr:uid="{0721B5D8-4289-4065-8A5D-40E6F8BD5C58}"/>
    <hyperlink ref="G8" location="'公募申請（別紙）1'!B50" display="4.生産性向上等に係る取組における実施体制（人員）" xr:uid="{6A8D68DA-4E41-495D-B4F9-6939403A8BA5}"/>
  </hyperlinks>
  <pageMargins left="0.25" right="0.25" top="0.75" bottom="0.75" header="0.3" footer="0.3"/>
  <pageSetup paperSize="8" scale="63" orientation="landscape" r:id="rId1"/>
  <rowBreaks count="3" manualBreakCount="3">
    <brk id="30" max="7" man="1"/>
    <brk id="36" max="7" man="1"/>
    <brk id="49" max="7" man="1"/>
  </rowBreaks>
  <ignoredErrors>
    <ignoredError sqref="C13:C14 C31 C17:C18 C37:C41 C21 C45 C50:C53 C62:C64 C70:C73 C24:C25 C33:C36" numberStoredAsText="1"/>
    <ignoredError sqref="C54:C61 C66:C69 C65 C42" twoDigitTextYear="1" numberStoredAsText="1"/>
    <ignoredError sqref="C43:C44" twoDigitTextYear="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8A082-AE82-4452-8EB2-0E36D2EBE43A}">
  <sheetPr>
    <tabColor rgb="FF002060"/>
  </sheetPr>
  <dimension ref="A1:N111"/>
  <sheetViews>
    <sheetView showGridLines="0" tabSelected="1" view="pageBreakPreview" topLeftCell="E1" zoomScaleNormal="100" zoomScaleSheetLayoutView="100" workbookViewId="0">
      <selection activeCell="H52" sqref="H51:J52"/>
    </sheetView>
  </sheetViews>
  <sheetFormatPr baseColWidth="10" defaultColWidth="9.19921875" defaultRowHeight="14"/>
  <cols>
    <col min="1" max="1" width="3.59765625" style="5" customWidth="1"/>
    <col min="2" max="2" width="10.796875" style="6" customWidth="1"/>
    <col min="3" max="4" width="25.796875" style="5" customWidth="1"/>
    <col min="5" max="5" width="29.796875" style="48" customWidth="1"/>
    <col min="6" max="10" width="29.796875" style="12" customWidth="1"/>
    <col min="11" max="11" width="5.796875" style="5" customWidth="1"/>
    <col min="12" max="12" width="41" style="10" customWidth="1"/>
    <col min="13" max="13" width="22.796875" style="10" customWidth="1"/>
    <col min="14" max="14" width="16.796875" style="12" customWidth="1"/>
    <col min="15" max="16384" width="9.19921875" style="12"/>
  </cols>
  <sheetData>
    <row r="1" spans="1:13" ht="12" customHeight="1">
      <c r="E1" s="17"/>
      <c r="F1" s="5"/>
      <c r="G1" s="5"/>
      <c r="H1" s="5"/>
      <c r="I1" s="5"/>
      <c r="J1" s="5"/>
    </row>
    <row r="2" spans="1:13" ht="28.5" customHeight="1">
      <c r="B2" s="13" t="s">
        <v>184</v>
      </c>
      <c r="C2" s="13"/>
      <c r="D2" s="13"/>
      <c r="E2" s="40"/>
      <c r="F2" s="13"/>
      <c r="G2" s="13"/>
      <c r="H2" s="5"/>
      <c r="I2" s="5"/>
      <c r="J2" s="5"/>
    </row>
    <row r="3" spans="1:13">
      <c r="E3" s="17"/>
      <c r="F3" s="5"/>
      <c r="G3" s="5"/>
      <c r="H3" s="5"/>
      <c r="I3" s="5"/>
      <c r="J3" s="5"/>
    </row>
    <row r="4" spans="1:13">
      <c r="B4" s="18" t="s">
        <v>185</v>
      </c>
      <c r="C4" s="7"/>
      <c r="E4" s="9"/>
      <c r="F4" s="5"/>
      <c r="G4" s="5"/>
      <c r="H4" s="5"/>
      <c r="I4" s="19" t="s">
        <v>2</v>
      </c>
      <c r="J4" s="19"/>
      <c r="K4" s="19"/>
    </row>
    <row r="5" spans="1:13">
      <c r="B5" s="6" t="s">
        <v>3</v>
      </c>
      <c r="C5" s="20" t="s">
        <v>4</v>
      </c>
      <c r="E5" s="9"/>
      <c r="F5" s="5"/>
      <c r="G5" s="5"/>
      <c r="H5" s="5"/>
      <c r="I5" s="21" t="s">
        <v>186</v>
      </c>
      <c r="J5" s="19"/>
      <c r="K5" s="19"/>
    </row>
    <row r="6" spans="1:13">
      <c r="B6" s="6" t="s">
        <v>6</v>
      </c>
      <c r="C6" s="20" t="s">
        <v>7</v>
      </c>
      <c r="E6" s="9"/>
      <c r="F6" s="5"/>
      <c r="G6" s="5"/>
      <c r="H6" s="5"/>
      <c r="I6" s="21" t="s">
        <v>187</v>
      </c>
      <c r="J6" s="19"/>
      <c r="K6" s="19"/>
    </row>
    <row r="7" spans="1:13">
      <c r="B7" s="6" t="s">
        <v>9</v>
      </c>
      <c r="C7" s="20" t="s">
        <v>10</v>
      </c>
      <c r="E7" s="9"/>
      <c r="F7" s="5"/>
      <c r="G7" s="5"/>
      <c r="H7" s="5"/>
      <c r="I7" s="21" t="s">
        <v>188</v>
      </c>
      <c r="J7" s="19"/>
      <c r="K7" s="19"/>
    </row>
    <row r="8" spans="1:13">
      <c r="B8" s="22"/>
      <c r="C8" s="20" t="s">
        <v>189</v>
      </c>
      <c r="E8" s="9"/>
      <c r="F8" s="5"/>
      <c r="G8" s="5"/>
      <c r="H8" s="5"/>
      <c r="I8" s="21" t="s">
        <v>190</v>
      </c>
      <c r="J8" s="19"/>
      <c r="K8" s="19"/>
    </row>
    <row r="9" spans="1:13">
      <c r="B9" s="17" t="s">
        <v>191</v>
      </c>
      <c r="C9" s="7"/>
      <c r="E9" s="9"/>
      <c r="F9" s="5"/>
      <c r="G9" s="5"/>
      <c r="H9" s="5"/>
      <c r="I9" s="21" t="s">
        <v>192</v>
      </c>
      <c r="J9" s="19"/>
      <c r="K9" s="19"/>
    </row>
    <row r="10" spans="1:13">
      <c r="B10" s="17" t="s">
        <v>15</v>
      </c>
      <c r="C10" s="7"/>
      <c r="E10" s="9"/>
      <c r="F10" s="5"/>
      <c r="G10" s="5"/>
      <c r="H10" s="5"/>
      <c r="I10" s="21"/>
      <c r="J10" s="19"/>
      <c r="K10" s="19"/>
    </row>
    <row r="11" spans="1:13" ht="30" customHeight="1">
      <c r="B11" s="23" t="s">
        <v>193</v>
      </c>
      <c r="C11" s="25"/>
      <c r="D11" s="26"/>
      <c r="E11" s="17"/>
      <c r="F11" s="5"/>
      <c r="G11" s="5"/>
      <c r="H11" s="5"/>
      <c r="I11" s="5"/>
      <c r="J11" s="42" t="s">
        <v>194</v>
      </c>
      <c r="L11" s="43"/>
    </row>
    <row r="12" spans="1:13" s="28" customFormat="1" ht="30" customHeight="1">
      <c r="A12" s="6"/>
      <c r="B12" s="156" t="s">
        <v>17</v>
      </c>
      <c r="C12" s="157" t="s">
        <v>195</v>
      </c>
      <c r="D12" s="158" t="s">
        <v>19</v>
      </c>
      <c r="E12" s="159" t="s">
        <v>196</v>
      </c>
      <c r="F12" s="160" t="s">
        <v>197</v>
      </c>
      <c r="G12" s="245" t="s">
        <v>198</v>
      </c>
      <c r="H12" s="245" t="s">
        <v>199</v>
      </c>
      <c r="I12" s="245" t="s">
        <v>200</v>
      </c>
      <c r="J12" s="161" t="s">
        <v>201</v>
      </c>
      <c r="K12" s="44" t="s">
        <v>22</v>
      </c>
      <c r="L12" s="43"/>
      <c r="M12" s="10"/>
    </row>
    <row r="13" spans="1:13" ht="22.5" customHeight="1">
      <c r="B13" s="87" t="s">
        <v>23</v>
      </c>
      <c r="C13" s="108" t="s">
        <v>202</v>
      </c>
      <c r="D13" s="196" t="s">
        <v>203</v>
      </c>
      <c r="E13" s="197"/>
      <c r="F13" s="197"/>
      <c r="G13" s="197"/>
      <c r="H13" s="197"/>
      <c r="I13" s="197"/>
      <c r="J13" s="197"/>
      <c r="K13" s="44" t="s">
        <v>22</v>
      </c>
    </row>
    <row r="14" spans="1:13" ht="280" customHeight="1">
      <c r="B14" s="55" t="s">
        <v>23</v>
      </c>
      <c r="C14" s="198" t="s">
        <v>204</v>
      </c>
      <c r="D14" s="199" t="s">
        <v>205</v>
      </c>
      <c r="E14" s="248"/>
      <c r="F14" s="248"/>
      <c r="G14" s="248"/>
      <c r="H14" s="248"/>
      <c r="I14" s="248"/>
      <c r="J14" s="248"/>
      <c r="K14" s="44" t="s">
        <v>22</v>
      </c>
    </row>
    <row r="15" spans="1:13" ht="63.75" customHeight="1">
      <c r="B15" s="98" t="s">
        <v>6</v>
      </c>
      <c r="C15" s="72" t="s">
        <v>206</v>
      </c>
      <c r="D15" s="155" t="s">
        <v>207</v>
      </c>
      <c r="E15" s="80"/>
      <c r="F15" s="80"/>
      <c r="G15" s="80"/>
      <c r="H15" s="80"/>
      <c r="I15" s="80"/>
      <c r="J15" s="80"/>
      <c r="K15" s="44" t="s">
        <v>22</v>
      </c>
    </row>
    <row r="16" spans="1:13" ht="35.25" customHeight="1">
      <c r="B16" s="87" t="s">
        <v>23</v>
      </c>
      <c r="C16" s="102" t="s">
        <v>208</v>
      </c>
      <c r="D16" s="203" t="s">
        <v>209</v>
      </c>
      <c r="E16" s="204"/>
      <c r="F16" s="205"/>
      <c r="G16" s="205"/>
      <c r="H16" s="205"/>
      <c r="I16" s="205"/>
      <c r="J16" s="205"/>
      <c r="K16" s="44" t="s">
        <v>22</v>
      </c>
    </row>
    <row r="17" spans="2:11" ht="20" customHeight="1">
      <c r="B17" s="86" t="s">
        <v>3</v>
      </c>
      <c r="C17" s="101" t="s">
        <v>210</v>
      </c>
      <c r="D17" s="200" t="s">
        <v>211</v>
      </c>
      <c r="E17" s="201"/>
      <c r="F17" s="202"/>
      <c r="G17" s="202"/>
      <c r="H17" s="202"/>
      <c r="I17" s="202"/>
      <c r="J17" s="202"/>
      <c r="K17" s="44" t="s">
        <v>22</v>
      </c>
    </row>
    <row r="18" spans="2:11" ht="20" customHeight="1">
      <c r="B18" s="66" t="s">
        <v>3</v>
      </c>
      <c r="C18" s="64" t="s">
        <v>212</v>
      </c>
      <c r="D18" s="145" t="s">
        <v>213</v>
      </c>
      <c r="E18" s="146"/>
      <c r="F18" s="147"/>
      <c r="G18" s="147"/>
      <c r="H18" s="147"/>
      <c r="I18" s="147"/>
      <c r="J18" s="147"/>
      <c r="K18" s="44" t="s">
        <v>22</v>
      </c>
    </row>
    <row r="19" spans="2:11" ht="20" customHeight="1">
      <c r="B19" s="66" t="s">
        <v>78</v>
      </c>
      <c r="C19" s="64" t="s">
        <v>214</v>
      </c>
      <c r="D19" s="148" t="s">
        <v>215</v>
      </c>
      <c r="E19" s="149">
        <f t="shared" ref="E19:J19" si="0">E17-E18</f>
        <v>0</v>
      </c>
      <c r="F19" s="150">
        <f t="shared" si="0"/>
        <v>0</v>
      </c>
      <c r="G19" s="150">
        <f t="shared" si="0"/>
        <v>0</v>
      </c>
      <c r="H19" s="150">
        <f t="shared" si="0"/>
        <v>0</v>
      </c>
      <c r="I19" s="150">
        <f t="shared" si="0"/>
        <v>0</v>
      </c>
      <c r="J19" s="150">
        <f t="shared" si="0"/>
        <v>0</v>
      </c>
      <c r="K19" s="44" t="s">
        <v>22</v>
      </c>
    </row>
    <row r="20" spans="2:11" ht="20" customHeight="1">
      <c r="B20" s="66" t="s">
        <v>3</v>
      </c>
      <c r="C20" s="64" t="s">
        <v>216</v>
      </c>
      <c r="D20" s="145" t="s">
        <v>213</v>
      </c>
      <c r="E20" s="146"/>
      <c r="F20" s="147"/>
      <c r="G20" s="147"/>
      <c r="H20" s="147"/>
      <c r="I20" s="147"/>
      <c r="J20" s="147"/>
      <c r="K20" s="44" t="s">
        <v>22</v>
      </c>
    </row>
    <row r="21" spans="2:11" ht="20" customHeight="1">
      <c r="B21" s="66" t="s">
        <v>3</v>
      </c>
      <c r="C21" s="64" t="s">
        <v>217</v>
      </c>
      <c r="D21" s="145" t="s">
        <v>213</v>
      </c>
      <c r="E21" s="146"/>
      <c r="F21" s="147"/>
      <c r="G21" s="147"/>
      <c r="H21" s="147"/>
      <c r="I21" s="147"/>
      <c r="J21" s="147"/>
      <c r="K21" s="44" t="s">
        <v>22</v>
      </c>
    </row>
    <row r="22" spans="2:11" ht="20" customHeight="1">
      <c r="B22" s="66" t="s">
        <v>3</v>
      </c>
      <c r="C22" s="64" t="s">
        <v>218</v>
      </c>
      <c r="D22" s="145" t="s">
        <v>213</v>
      </c>
      <c r="E22" s="146"/>
      <c r="F22" s="147"/>
      <c r="G22" s="147"/>
      <c r="H22" s="147"/>
      <c r="I22" s="147"/>
      <c r="J22" s="147"/>
      <c r="K22" s="44" t="s">
        <v>22</v>
      </c>
    </row>
    <row r="23" spans="2:11" ht="20" customHeight="1">
      <c r="B23" s="66" t="s">
        <v>78</v>
      </c>
      <c r="C23" s="151" t="s">
        <v>219</v>
      </c>
      <c r="D23" s="145" t="s">
        <v>220</v>
      </c>
      <c r="E23" s="149" t="str">
        <f>IF(E21&gt;E17,"×","〇")</f>
        <v>〇</v>
      </c>
      <c r="F23" s="150" t="str">
        <f>IF(F21&gt;F17,"×","〇")</f>
        <v>〇</v>
      </c>
      <c r="G23" s="150" t="str">
        <f t="shared" ref="G23:J23" si="1">IF(G21&gt;G17,"×","〇")</f>
        <v>〇</v>
      </c>
      <c r="H23" s="150" t="str">
        <f t="shared" si="1"/>
        <v>〇</v>
      </c>
      <c r="I23" s="150" t="str">
        <f t="shared" si="1"/>
        <v>〇</v>
      </c>
      <c r="J23" s="150" t="str">
        <f t="shared" si="1"/>
        <v>〇</v>
      </c>
      <c r="K23" s="44"/>
    </row>
    <row r="24" spans="2:11" ht="20" customHeight="1">
      <c r="B24" s="66" t="s">
        <v>3</v>
      </c>
      <c r="C24" s="64" t="s">
        <v>221</v>
      </c>
      <c r="D24" s="145" t="s">
        <v>213</v>
      </c>
      <c r="E24" s="146"/>
      <c r="F24" s="147"/>
      <c r="G24" s="147"/>
      <c r="H24" s="147"/>
      <c r="I24" s="147"/>
      <c r="J24" s="147"/>
      <c r="K24" s="44"/>
    </row>
    <row r="25" spans="2:11" ht="20" customHeight="1">
      <c r="B25" s="66" t="s">
        <v>78</v>
      </c>
      <c r="C25" s="64" t="s">
        <v>222</v>
      </c>
      <c r="D25" s="148" t="s">
        <v>223</v>
      </c>
      <c r="E25" s="149">
        <f>E26+E27</f>
        <v>0</v>
      </c>
      <c r="F25" s="150">
        <f t="shared" ref="F25:J25" si="2">F26+F27</f>
        <v>0</v>
      </c>
      <c r="G25" s="150">
        <f t="shared" si="2"/>
        <v>0</v>
      </c>
      <c r="H25" s="150">
        <f t="shared" si="2"/>
        <v>0</v>
      </c>
      <c r="I25" s="150">
        <f t="shared" si="2"/>
        <v>0</v>
      </c>
      <c r="J25" s="150">
        <f t="shared" si="2"/>
        <v>0</v>
      </c>
      <c r="K25" s="44" t="s">
        <v>22</v>
      </c>
    </row>
    <row r="26" spans="2:11" ht="20" customHeight="1">
      <c r="B26" s="66" t="s">
        <v>3</v>
      </c>
      <c r="C26" s="64" t="s">
        <v>224</v>
      </c>
      <c r="D26" s="145" t="s">
        <v>213</v>
      </c>
      <c r="E26" s="146"/>
      <c r="F26" s="147"/>
      <c r="G26" s="147"/>
      <c r="H26" s="147"/>
      <c r="I26" s="147"/>
      <c r="J26" s="147"/>
      <c r="K26" s="44" t="s">
        <v>22</v>
      </c>
    </row>
    <row r="27" spans="2:11" ht="20" customHeight="1">
      <c r="B27" s="72" t="s">
        <v>3</v>
      </c>
      <c r="C27" s="82" t="s">
        <v>225</v>
      </c>
      <c r="D27" s="187" t="s">
        <v>213</v>
      </c>
      <c r="E27" s="206"/>
      <c r="F27" s="207"/>
      <c r="G27" s="207"/>
      <c r="H27" s="207"/>
      <c r="I27" s="207"/>
      <c r="J27" s="207"/>
      <c r="K27" s="44" t="s">
        <v>22</v>
      </c>
    </row>
    <row r="28" spans="2:11" ht="20" customHeight="1">
      <c r="B28" s="105" t="s">
        <v>9</v>
      </c>
      <c r="C28" s="57" t="s">
        <v>226</v>
      </c>
      <c r="D28" s="144" t="s">
        <v>227</v>
      </c>
      <c r="E28" s="209">
        <f>E21+E24+E25</f>
        <v>0</v>
      </c>
      <c r="F28" s="210">
        <f>F21+F24+F25</f>
        <v>0</v>
      </c>
      <c r="G28" s="210">
        <f>G21+G24+G25</f>
        <v>0</v>
      </c>
      <c r="H28" s="210">
        <f t="shared" ref="H28:J28" si="3">H21+H24+H25</f>
        <v>0</v>
      </c>
      <c r="I28" s="210">
        <f t="shared" si="3"/>
        <v>0</v>
      </c>
      <c r="J28" s="210">
        <f t="shared" si="3"/>
        <v>0</v>
      </c>
      <c r="K28" s="44" t="s">
        <v>22</v>
      </c>
    </row>
    <row r="29" spans="2:11" ht="20" customHeight="1">
      <c r="B29" s="66" t="s">
        <v>78</v>
      </c>
      <c r="C29" s="64" t="s">
        <v>228</v>
      </c>
      <c r="D29" s="148" t="s">
        <v>229</v>
      </c>
      <c r="E29" s="152"/>
      <c r="F29" s="153" cm="1">
        <f t="array" ref="F29">IF(F28="",0,IF($E$28&lt;0,0,IFERROR(_xlfn.IFS(AND($E$28&gt;0,F28&lt;0),(F28/$E$28)^(1/(2-1))-1,AND($E$28&lt;0,F28&lt;0),-((F28/$E$28)^(1/(2-1))-1),AND($E$28&gt;0,F28&gt;0),(F28/$E$28)^(1/(2-1))-1,OR($E$28=0,F28=0),0),0)))</f>
        <v>0</v>
      </c>
      <c r="G29" s="153" cm="1">
        <f t="array" ref="G29">IF(G28="",0,IF($E$28&lt;0,0,IFERROR(_xlfn.IFS(AND($E$28&gt;0,G28&lt;0),(G28/$E$28)^(1/(2-1))-1,AND($E$28&lt;0,G28&lt;0),-((G28/$E$28)^(1/(2-1))-1),AND($E$28&gt;0,G28&gt;0),(G28/$E$28)^(1/(2-1))-1,OR($E$28=0,G28=0),0),0)))</f>
        <v>0</v>
      </c>
      <c r="H29" s="153" cm="1">
        <f t="array" ref="H29">IF(H28="",0,IF($E$28&lt;0,0,IFERROR(_xlfn.IFS(AND($E$28&gt;0,H28&lt;0),(H28/$E$28)^(1/(2-1))-1,AND($E$28&lt;0,H28&lt;0),-((H28/$E$28)^(1/(2-1))-1),AND($E$28&gt;0,H28&gt;0),(H28/$E$28)^(1/(2-1))-1,OR($E$28=0,H28=0),0),0)))</f>
        <v>0</v>
      </c>
      <c r="I29" s="153" cm="1">
        <f t="array" ref="I29">IF(I28="",0,IF($E$28&lt;0,0,IFERROR(_xlfn.IFS(AND($E$28&gt;0,I28&lt;0),(I28/$E$28)^(1/(2-1))-1,AND($E$28&lt;0,I28&lt;0),-((I28/$E$28)^(1/(2-1))-1),AND($E$28&gt;0,I28&gt;0),(I28/$E$28)^(1/(2-1))-1,OR($E$28=0,I28=0),0),0)))</f>
        <v>0</v>
      </c>
      <c r="J29" s="153" cm="1">
        <f t="array" ref="J29">IF(J28="",0,IF($E$28&lt;0,0,IFERROR(_xlfn.IFS(AND($E$28&gt;0,J28&lt;0),(J28/$E$28)^(1/(2-1))-1,AND($E$28&lt;0,J28&lt;0),-((J28/$E$28)^(1/(2-1))-1),AND($E$28&gt;0,J28&gt;0),(J28/$E$28)^(1/(2-1))-1,OR($E$28=0,J28=0),0),0)))</f>
        <v>0</v>
      </c>
      <c r="K29" s="44" t="s">
        <v>22</v>
      </c>
    </row>
    <row r="30" spans="2:11" ht="60">
      <c r="B30" s="66" t="s">
        <v>78</v>
      </c>
      <c r="C30" s="61" t="s">
        <v>230</v>
      </c>
      <c r="D30" s="148" t="s">
        <v>229</v>
      </c>
      <c r="E30" s="152"/>
      <c r="F30" s="153" cm="1">
        <f t="array" ref="F30">IF(F28="",0,IF($E$28&gt;0,0,IFERROR(_xlfn.IFS(AND(E28&gt;0,F28&lt;0),(F28-E28)/E28,AND(E28&lt;0,F28&gt;0),(F28-E28)/E28*-1,AND(E28&lt;0,F28&lt;0),(F28-E28)/E28*-1,AND(E28&gt;0,F28&gt;0),(F28-E28)/E28,OR(E28=0,F28=0),IF(F28&gt;0,1,0)),0)))</f>
        <v>0</v>
      </c>
      <c r="G30" s="153" cm="1">
        <f t="array" ref="G30">IF(G28="",0,IF($E$28&gt;0,0,IFERROR(_xlfn.IFS(AND(F28&gt;0,G28&lt;0),(G28-F28)/F28,AND(F28&lt;0,G28&gt;0),(G28-F28)/F28*-1,AND(F28&lt;0,G28&lt;0),(G28-F28)/F28*-1,AND(F28&gt;0,G28&gt;0),(G28-F28)/F28,OR(F28=0,G28=0),IF(G28&gt;0,1,0)),0)))</f>
        <v>0</v>
      </c>
      <c r="H30" s="153" cm="1">
        <f t="array" ref="H30">IF(H28="",0,IF($E$28&gt;0,0,IFERROR(_xlfn.IFS(AND(G28&gt;0,H28&lt;0),(H28-G28)/G28,AND(G28&lt;0,H28&gt;0),(H28-G28)/G28*-1,AND(G28&lt;0,H28&lt;0),(H28-G28)/G28*-1,AND(G28&gt;0,H28&gt;0),(H28-G28)/G28,OR(G28=0,H28=0),IF(H28&gt;0,1,0)),0)))</f>
        <v>0</v>
      </c>
      <c r="I30" s="153" cm="1">
        <f t="array" ref="I30">IF(I28="",0,IF($E$28&gt;0,0,IFERROR(_xlfn.IFS(AND(H28&gt;0,I28&lt;0),(I28-H28)/H28,AND(H28&lt;0,I28&gt;0),(I28-H28)/H28*-1,AND(H28&lt;0,I28&lt;0),(I28-H28)/H28*-1,AND(H28&gt;0,I28&gt;0),(I28-H28)/H28,OR(H28=0,I28=0),IF(I28&gt;0,1,0)),0)))</f>
        <v>0</v>
      </c>
      <c r="J30" s="153" cm="1">
        <f t="array" ref="J30">IF(J28="",0,IF($E$28&gt;0,0,IFERROR(_xlfn.IFS(AND(I28&gt;0,J28&lt;0),(J28-I28)/I28,AND(I28&lt;0,J28&gt;0),(J28-I28)/I28*-1,AND(I28&lt;0,J28&lt;0),(J28-I28)/I28*-1,AND(I28&gt;0,J28&gt;0),(J28-I28)/I28,OR(I28=0,J28=0),IF(J28&gt;0,1,0)),0)))</f>
        <v>0</v>
      </c>
      <c r="K30" s="44"/>
    </row>
    <row r="31" spans="2:11" ht="20" customHeight="1">
      <c r="B31" s="66" t="s">
        <v>78</v>
      </c>
      <c r="C31" s="64" t="s">
        <v>231</v>
      </c>
      <c r="D31" s="154" t="s">
        <v>232</v>
      </c>
      <c r="E31" s="149">
        <f>IFERROR(E28/E16,)</f>
        <v>0</v>
      </c>
      <c r="F31" s="150">
        <f>IFERROR(F28/F16,)</f>
        <v>0</v>
      </c>
      <c r="G31" s="150">
        <f t="shared" ref="G31:J31" si="4">IFERROR(G28/G16,)</f>
        <v>0</v>
      </c>
      <c r="H31" s="150">
        <f t="shared" si="4"/>
        <v>0</v>
      </c>
      <c r="I31" s="150">
        <f t="shared" si="4"/>
        <v>0</v>
      </c>
      <c r="J31" s="150">
        <f t="shared" si="4"/>
        <v>0</v>
      </c>
      <c r="K31" s="44" t="s">
        <v>22</v>
      </c>
    </row>
    <row r="32" spans="2:11" ht="20" customHeight="1">
      <c r="B32" s="66" t="s">
        <v>78</v>
      </c>
      <c r="C32" s="64" t="s">
        <v>233</v>
      </c>
      <c r="D32" s="148" t="s">
        <v>229</v>
      </c>
      <c r="E32" s="152"/>
      <c r="F32" s="153" cm="1">
        <f t="array" ref="F32">IF(F31="",0,IF($E$31&lt;0,0,IFERROR(_xlfn.IFS(AND($E$31&gt;0,F31&lt;0),(F31/$E$31)^(1/(2-1))-1,AND($E$31&lt;0,F31&lt;0),-((F31/$E$31)^(1/(2-1))-1),AND($E$31&gt;0,F31&gt;0),(F31/$E$31)^(1/(2-1))-1,OR($E$31=0,F31=0),0),0)))</f>
        <v>0</v>
      </c>
      <c r="G32" s="153" cm="1">
        <f t="array" ref="G32">IF(G31="",0,IF($E$31&lt;0,0,IFERROR(_xlfn.IFS(AND($E$31&gt;0,G31&lt;0),(G31/$E$31)^(1/(2-1))-1,AND($E$31&lt;0,G31&lt;0),-((G31/$E$31)^(1/(2-1))-1),AND($E$31&gt;0,G31&gt;0),(G31/$E$31)^(1/(2-1))-1,OR($E$31=0,G31=0),0),0)))</f>
        <v>0</v>
      </c>
      <c r="H32" s="153" cm="1">
        <f t="array" ref="H32">IF(H31="",0,IF($E$31&lt;0,0,IFERROR(_xlfn.IFS(AND($E$31&gt;0,H31&lt;0),(H31/$E$31)^(1/(2-1))-1,AND($E$31&lt;0,H31&lt;0),-((H31/$E$31)^(1/(2-1))-1),AND($E$31&gt;0,H31&gt;0),(H31/$E$31)^(1/(2-1))-1,OR($E$31=0,H31=0),0),0)))</f>
        <v>0</v>
      </c>
      <c r="I32" s="153" cm="1">
        <f t="array" ref="I32">IF(I31="",0,IF($E$31&lt;0,0,IFERROR(_xlfn.IFS(AND($E$31&gt;0,I31&lt;0),(I31/$E$31)^(1/(2-1))-1,AND($E$31&lt;0,I31&lt;0),-((I31/$E$31)^(1/(2-1))-1),AND($E$31&gt;0,I31&gt;0),(I31/$E$31)^(1/(2-1))-1,OR($E$31=0,I31=0),0),0)))</f>
        <v>0</v>
      </c>
      <c r="J32" s="153" cm="1">
        <f t="array" ref="J32">IF(J31="",0,IF($E$31&lt;0,0,IFERROR(_xlfn.IFS(AND($E$31&gt;0,J31&lt;0),(J31/$E$31)^(1/(2-1))-1,AND($E$31&lt;0,J31&lt;0),-((J31/$E$31)^(1/(2-1))-1),AND($E$31&gt;0,J31&gt;0),(J31/$E$31)^(1/(2-1))-1,OR($E$31=0,J31=0),0),0)))</f>
        <v>0</v>
      </c>
      <c r="K32" s="44"/>
    </row>
    <row r="33" spans="2:11" ht="60">
      <c r="B33" s="66" t="s">
        <v>78</v>
      </c>
      <c r="C33" s="61" t="s">
        <v>234</v>
      </c>
      <c r="D33" s="148" t="s">
        <v>229</v>
      </c>
      <c r="E33" s="152"/>
      <c r="F33" s="153" cm="1">
        <f t="array" ref="F33">IF(F31="",0,IF($E$31&gt;0,0,IFERROR(_xlfn.IFS(AND(E31&gt;0,F31&lt;0),(F31-E31)/E31,AND(E31&lt;0,F31&gt;0),(F31-E31)/E31*-1,AND(E31&lt;0,F31&lt;0),(F31-E31)/E31*-1,AND(E31&gt;0,F31&gt;0),(F31-E31)/E31,OR(E31=0,F31=0),IF(F31&gt;0,1,0)),0)))</f>
        <v>0</v>
      </c>
      <c r="G33" s="153" cm="1">
        <f t="array" ref="G33">IF(G31="",0,IF($E$31&gt;0,0,IFERROR(_xlfn.IFS(AND(F31&gt;0,G31&lt;0),(G31-F31)/F31,AND(F31&lt;0,G31&gt;0),(G31-F31)/F31*-1,AND(F31&lt;0,G31&lt;0),(G31-F31)/F31*-1,AND(F31&gt;0,G31&gt;0),(G31-F31)/F31,OR(F31=0,G31=0),IF(G31&gt;0,1,0)),0)))</f>
        <v>0</v>
      </c>
      <c r="H33" s="153" cm="1">
        <f t="array" ref="H33">IF(H31="",0,IF($E$31&gt;0,0,IFERROR(_xlfn.IFS(AND(G31&gt;0,H31&lt;0),(H31-G31)/G31,AND(G31&lt;0,H31&gt;0),(H31-G31)/G31*-1,AND(G31&lt;0,H31&lt;0),(H31-G31)/G31*-1,AND(G31&gt;0,H31&gt;0),(H31-G31)/G31,OR(G31=0,H31=0),IF(H31&gt;0,1,0)),0)))</f>
        <v>0</v>
      </c>
      <c r="I33" s="153" cm="1">
        <f t="array" ref="I33">IF(I31="",0,IF($E$31&gt;0,0,IFERROR(_xlfn.IFS(AND(H31&gt;0,I31&lt;0),(I31-H31)/H31,AND(H31&lt;0,I31&gt;0),(I31-H31)/H31*-1,AND(H31&lt;0,I31&lt;0),(I31-H31)/H31*-1,AND(H31&gt;0,I31&gt;0),(I31-H31)/H31,OR(H31=0,I31=0),IF(I31&gt;0,1,0)),0)))</f>
        <v>0</v>
      </c>
      <c r="J33" s="153" cm="1">
        <f t="array" ref="J33">IF(J31="",0,IF($E$31&gt;0,0,IFERROR(_xlfn.IFS(AND(I31&gt;0,J31&lt;0),(J31-I31)/I31,AND(I31&lt;0,J31&gt;0),(J31-I31)/I31*-1,AND(I31&lt;0,J31&lt;0),(J31-I31)/I31*-1,AND(I31&gt;0,J31&gt;0),(J31-I31)/I31,OR(I31=0,J31=0),IF(J31&gt;0,1,0)),0)))</f>
        <v>0</v>
      </c>
      <c r="K33" s="44" t="s">
        <v>22</v>
      </c>
    </row>
    <row r="34" spans="2:11" ht="20" customHeight="1" thickBot="1">
      <c r="B34" s="211" t="s">
        <v>78</v>
      </c>
      <c r="C34" s="212" t="s">
        <v>235</v>
      </c>
      <c r="D34" s="213" t="s">
        <v>236</v>
      </c>
      <c r="E34" s="214" t="str">
        <f>IF(OR((AND(OR(F29&gt;=0.03,F30&gt;=0.03),OR(G29&gt;=0.03,G30&gt;=0.03),OR(H29&gt;=0.03,H30&gt;=0.03),OR(I29&gt;=0.03,I30&gt;=0.03),OR(J29&gt;=0.03,J30&gt;=0.03))),AND(OR(F32&gt;=0.03,F33&gt;=0.03),OR(G32&gt;=0.03,G33&gt;=0.03),OR(H32&gt;=0.03,H33&gt;=0.03),OR(I32&gt;=0.03,I33&gt;=0.03),OR(J32&gt;=0.03,J33&gt;=0.03))),"生産性向上要件〇","生産性向上要件×")</f>
        <v>生産性向上要件×</v>
      </c>
      <c r="F34" s="215"/>
      <c r="G34" s="215"/>
      <c r="H34" s="215"/>
      <c r="I34" s="215"/>
      <c r="J34" s="215"/>
      <c r="K34" s="44" t="s">
        <v>22</v>
      </c>
    </row>
    <row r="35" spans="2:11" ht="100" customHeight="1">
      <c r="B35" s="94" t="s">
        <v>237</v>
      </c>
      <c r="C35" s="94" t="s">
        <v>238</v>
      </c>
      <c r="D35" s="208" t="s">
        <v>239</v>
      </c>
      <c r="E35" s="96"/>
      <c r="F35" s="96"/>
      <c r="G35" s="96"/>
      <c r="H35" s="96"/>
      <c r="I35" s="96"/>
      <c r="J35" s="96"/>
      <c r="K35" s="44" t="s">
        <v>22</v>
      </c>
    </row>
    <row r="36" spans="2:11" ht="30" customHeight="1">
      <c r="B36" s="23" t="s">
        <v>240</v>
      </c>
      <c r="C36" s="25"/>
      <c r="D36" s="26"/>
      <c r="E36" s="17"/>
      <c r="F36" s="5"/>
      <c r="G36" s="5"/>
      <c r="H36" s="5"/>
      <c r="I36" s="5"/>
      <c r="J36" s="42" t="s">
        <v>194</v>
      </c>
      <c r="K36" s="44" t="s">
        <v>22</v>
      </c>
    </row>
    <row r="37" spans="2:11" ht="30" customHeight="1">
      <c r="B37" s="156" t="s">
        <v>17</v>
      </c>
      <c r="C37" s="177" t="s">
        <v>195</v>
      </c>
      <c r="D37" s="178" t="s">
        <v>19</v>
      </c>
      <c r="E37" s="170" t="s">
        <v>241</v>
      </c>
      <c r="F37" s="160" t="s">
        <v>197</v>
      </c>
      <c r="G37" s="245" t="s">
        <v>198</v>
      </c>
      <c r="H37" s="245" t="s">
        <v>199</v>
      </c>
      <c r="I37" s="245" t="s">
        <v>200</v>
      </c>
      <c r="J37" s="161" t="s">
        <v>201</v>
      </c>
      <c r="K37" s="44" t="s">
        <v>22</v>
      </c>
    </row>
    <row r="38" spans="2:11" ht="20" customHeight="1">
      <c r="B38" s="55" t="s">
        <v>237</v>
      </c>
      <c r="C38" s="57" t="s">
        <v>242</v>
      </c>
      <c r="D38" s="144" t="s">
        <v>213</v>
      </c>
      <c r="E38" s="181"/>
      <c r="F38" s="181"/>
      <c r="G38" s="181"/>
      <c r="H38" s="181"/>
      <c r="I38" s="181"/>
      <c r="J38" s="181"/>
      <c r="K38" s="44" t="s">
        <v>22</v>
      </c>
    </row>
    <row r="39" spans="2:11" ht="20" customHeight="1">
      <c r="B39" s="59" t="s">
        <v>237</v>
      </c>
      <c r="C39" s="64" t="s">
        <v>243</v>
      </c>
      <c r="D39" s="145" t="s">
        <v>213</v>
      </c>
      <c r="E39" s="146"/>
      <c r="F39" s="146"/>
      <c r="G39" s="146"/>
      <c r="H39" s="146"/>
      <c r="I39" s="146"/>
      <c r="J39" s="146"/>
      <c r="K39" s="44" t="s">
        <v>22</v>
      </c>
    </row>
    <row r="40" spans="2:11" ht="20" customHeight="1">
      <c r="B40" s="98" t="s">
        <v>78</v>
      </c>
      <c r="C40" s="82" t="s">
        <v>244</v>
      </c>
      <c r="D40" s="217" t="s">
        <v>215</v>
      </c>
      <c r="E40" s="188">
        <f t="shared" ref="E40:J40" si="5">E38+E39</f>
        <v>0</v>
      </c>
      <c r="F40" s="218">
        <f t="shared" si="5"/>
        <v>0</v>
      </c>
      <c r="G40" s="218">
        <f t="shared" si="5"/>
        <v>0</v>
      </c>
      <c r="H40" s="218">
        <f t="shared" si="5"/>
        <v>0</v>
      </c>
      <c r="I40" s="218">
        <f t="shared" si="5"/>
        <v>0</v>
      </c>
      <c r="J40" s="218">
        <f t="shared" si="5"/>
        <v>0</v>
      </c>
      <c r="K40" s="44" t="s">
        <v>22</v>
      </c>
    </row>
    <row r="41" spans="2:11" ht="20" customHeight="1">
      <c r="B41" s="105" t="s">
        <v>78</v>
      </c>
      <c r="C41" s="77" t="s">
        <v>245</v>
      </c>
      <c r="D41" s="190" t="s">
        <v>215</v>
      </c>
      <c r="E41" s="209">
        <f>SUM(E42:E45)</f>
        <v>0</v>
      </c>
      <c r="F41" s="210">
        <f t="shared" ref="F41:J41" si="6">SUM(F42:F45)</f>
        <v>0</v>
      </c>
      <c r="G41" s="210">
        <f t="shared" si="6"/>
        <v>0</v>
      </c>
      <c r="H41" s="210">
        <f t="shared" si="6"/>
        <v>0</v>
      </c>
      <c r="I41" s="210">
        <f t="shared" si="6"/>
        <v>0</v>
      </c>
      <c r="J41" s="210">
        <f t="shared" si="6"/>
        <v>0</v>
      </c>
      <c r="K41" s="44" t="s">
        <v>22</v>
      </c>
    </row>
    <row r="42" spans="2:11" ht="20" customHeight="1">
      <c r="B42" s="59" t="s">
        <v>237</v>
      </c>
      <c r="C42" s="64" t="s">
        <v>246</v>
      </c>
      <c r="D42" s="145" t="s">
        <v>211</v>
      </c>
      <c r="E42" s="146"/>
      <c r="F42" s="146"/>
      <c r="G42" s="146"/>
      <c r="H42" s="146"/>
      <c r="I42" s="146"/>
      <c r="J42" s="146"/>
      <c r="K42" s="44" t="s">
        <v>22</v>
      </c>
    </row>
    <row r="43" spans="2:11" ht="20" customHeight="1">
      <c r="B43" s="59" t="s">
        <v>237</v>
      </c>
      <c r="C43" s="64" t="s">
        <v>247</v>
      </c>
      <c r="D43" s="145" t="s">
        <v>213</v>
      </c>
      <c r="E43" s="146"/>
      <c r="F43" s="146"/>
      <c r="G43" s="146"/>
      <c r="H43" s="146"/>
      <c r="I43" s="146"/>
      <c r="J43" s="146"/>
      <c r="K43" s="44" t="s">
        <v>22</v>
      </c>
    </row>
    <row r="44" spans="2:11" ht="20" customHeight="1">
      <c r="B44" s="59" t="s">
        <v>237</v>
      </c>
      <c r="C44" s="64" t="s">
        <v>248</v>
      </c>
      <c r="D44" s="145" t="s">
        <v>213</v>
      </c>
      <c r="E44" s="146"/>
      <c r="F44" s="146"/>
      <c r="G44" s="146"/>
      <c r="H44" s="146"/>
      <c r="I44" s="146"/>
      <c r="J44" s="146"/>
      <c r="K44" s="44" t="s">
        <v>22</v>
      </c>
    </row>
    <row r="45" spans="2:11" ht="20" customHeight="1">
      <c r="B45" s="98" t="s">
        <v>237</v>
      </c>
      <c r="C45" s="82" t="s">
        <v>249</v>
      </c>
      <c r="D45" s="187" t="s">
        <v>250</v>
      </c>
      <c r="E45" s="206"/>
      <c r="F45" s="206"/>
      <c r="G45" s="206"/>
      <c r="H45" s="206"/>
      <c r="I45" s="206"/>
      <c r="J45" s="206"/>
      <c r="K45" s="44" t="s">
        <v>22</v>
      </c>
    </row>
    <row r="46" spans="2:11" ht="20" customHeight="1" thickBot="1">
      <c r="B46" s="219" t="s">
        <v>78</v>
      </c>
      <c r="C46" s="220" t="s">
        <v>251</v>
      </c>
      <c r="D46" s="221" t="s">
        <v>252</v>
      </c>
      <c r="E46" s="222" t="str">
        <f>IF(E40=E41,"一致","不一致")</f>
        <v>一致</v>
      </c>
      <c r="F46" s="223" t="str">
        <f t="shared" ref="F46:J46" si="7">IF(F40=F41,"一致","不一致")</f>
        <v>一致</v>
      </c>
      <c r="G46" s="223" t="str">
        <f t="shared" si="7"/>
        <v>一致</v>
      </c>
      <c r="H46" s="223" t="str">
        <f t="shared" si="7"/>
        <v>一致</v>
      </c>
      <c r="I46" s="223" t="str">
        <f t="shared" si="7"/>
        <v>一致</v>
      </c>
      <c r="J46" s="223" t="str">
        <f t="shared" si="7"/>
        <v>一致</v>
      </c>
      <c r="K46" s="44" t="s">
        <v>22</v>
      </c>
    </row>
    <row r="47" spans="2:11" ht="100" customHeight="1">
      <c r="B47" s="94" t="s">
        <v>237</v>
      </c>
      <c r="C47" s="94" t="s">
        <v>253</v>
      </c>
      <c r="D47" s="208" t="s">
        <v>254</v>
      </c>
      <c r="E47" s="96"/>
      <c r="F47" s="96"/>
      <c r="G47" s="96"/>
      <c r="H47" s="96"/>
      <c r="I47" s="96"/>
      <c r="J47" s="96"/>
      <c r="K47" s="44" t="s">
        <v>22</v>
      </c>
    </row>
    <row r="48" spans="2:11" ht="30" customHeight="1">
      <c r="B48" s="23" t="s">
        <v>255</v>
      </c>
      <c r="C48" s="25"/>
      <c r="D48" s="45" t="s">
        <v>256</v>
      </c>
      <c r="E48" s="17"/>
      <c r="F48" s="5"/>
      <c r="G48" s="5"/>
      <c r="H48" s="5"/>
      <c r="I48" s="5"/>
      <c r="J48" s="46"/>
      <c r="K48" s="44" t="s">
        <v>22</v>
      </c>
    </row>
    <row r="49" spans="2:14" ht="30" customHeight="1">
      <c r="B49" s="156" t="s">
        <v>17</v>
      </c>
      <c r="C49" s="157" t="s">
        <v>195</v>
      </c>
      <c r="D49" s="174" t="s">
        <v>19</v>
      </c>
      <c r="E49" s="247" t="s">
        <v>257</v>
      </c>
      <c r="F49" s="305" t="s">
        <v>258</v>
      </c>
      <c r="G49" s="293"/>
      <c r="H49" s="274" t="s">
        <v>259</v>
      </c>
      <c r="I49" s="275"/>
      <c r="J49" s="276"/>
      <c r="K49" s="44" t="s">
        <v>22</v>
      </c>
      <c r="L49" s="267" t="s">
        <v>260</v>
      </c>
      <c r="M49" s="268"/>
      <c r="N49" s="269"/>
    </row>
    <row r="50" spans="2:14" ht="20" customHeight="1">
      <c r="B50" s="55" t="s">
        <v>237</v>
      </c>
      <c r="C50" s="77" t="s">
        <v>261</v>
      </c>
      <c r="D50" s="144"/>
      <c r="E50" s="182"/>
      <c r="F50" s="294"/>
      <c r="G50" s="295"/>
      <c r="H50" s="263"/>
      <c r="I50" s="264"/>
      <c r="J50" s="264"/>
      <c r="K50" s="44" t="s">
        <v>22</v>
      </c>
      <c r="L50" s="277" t="s">
        <v>262</v>
      </c>
      <c r="M50" s="278"/>
      <c r="N50" s="279"/>
    </row>
    <row r="51" spans="2:14" ht="20" customHeight="1">
      <c r="B51" s="59" t="s">
        <v>6</v>
      </c>
      <c r="C51" s="61" t="s">
        <v>263</v>
      </c>
      <c r="D51" s="145"/>
      <c r="E51" s="183"/>
      <c r="F51" s="261"/>
      <c r="G51" s="262"/>
      <c r="H51" s="259"/>
      <c r="I51" s="260"/>
      <c r="J51" s="260"/>
      <c r="K51" s="44" t="s">
        <v>22</v>
      </c>
      <c r="L51" s="280"/>
      <c r="M51" s="281"/>
      <c r="N51" s="282"/>
    </row>
    <row r="52" spans="2:14" ht="20" customHeight="1">
      <c r="B52" s="59" t="s">
        <v>6</v>
      </c>
      <c r="C52" s="61" t="s">
        <v>264</v>
      </c>
      <c r="D52" s="145"/>
      <c r="E52" s="183"/>
      <c r="F52" s="261"/>
      <c r="G52" s="261"/>
      <c r="H52" s="259"/>
      <c r="I52" s="260"/>
      <c r="J52" s="260"/>
      <c r="K52" s="44" t="s">
        <v>22</v>
      </c>
      <c r="L52" s="280"/>
      <c r="M52" s="281"/>
      <c r="N52" s="282"/>
    </row>
    <row r="53" spans="2:14" ht="20" customHeight="1">
      <c r="B53" s="59" t="s">
        <v>6</v>
      </c>
      <c r="C53" s="61" t="s">
        <v>265</v>
      </c>
      <c r="D53" s="145"/>
      <c r="E53" s="183"/>
      <c r="F53" s="261"/>
      <c r="G53" s="262"/>
      <c r="H53" s="259"/>
      <c r="I53" s="260"/>
      <c r="J53" s="260"/>
      <c r="K53" s="44" t="s">
        <v>22</v>
      </c>
      <c r="L53" s="280"/>
      <c r="M53" s="281"/>
      <c r="N53" s="282"/>
    </row>
    <row r="54" spans="2:14" ht="20" customHeight="1">
      <c r="B54" s="59" t="s">
        <v>266</v>
      </c>
      <c r="C54" s="61" t="s">
        <v>267</v>
      </c>
      <c r="D54" s="145"/>
      <c r="E54" s="183"/>
      <c r="F54" s="261"/>
      <c r="G54" s="262"/>
      <c r="H54" s="259"/>
      <c r="I54" s="260"/>
      <c r="J54" s="260"/>
      <c r="K54" s="44" t="s">
        <v>22</v>
      </c>
      <c r="L54" s="280"/>
      <c r="M54" s="281"/>
      <c r="N54" s="282"/>
    </row>
    <row r="55" spans="2:14" ht="20" customHeight="1">
      <c r="B55" s="98" t="s">
        <v>9</v>
      </c>
      <c r="C55" s="224" t="s">
        <v>268</v>
      </c>
      <c r="D55" s="194" t="s">
        <v>229</v>
      </c>
      <c r="E55" s="195">
        <f>SUM(E50:E54)</f>
        <v>0</v>
      </c>
      <c r="F55" s="291"/>
      <c r="G55" s="291"/>
      <c r="H55" s="270"/>
      <c r="I55" s="271"/>
      <c r="J55" s="271"/>
      <c r="K55" s="44" t="s">
        <v>22</v>
      </c>
      <c r="L55" s="280"/>
      <c r="M55" s="281"/>
      <c r="N55" s="282"/>
    </row>
    <row r="56" spans="2:14" ht="20" customHeight="1">
      <c r="B56" s="55" t="s">
        <v>237</v>
      </c>
      <c r="C56" s="77" t="s">
        <v>269</v>
      </c>
      <c r="D56" s="144"/>
      <c r="E56" s="182"/>
      <c r="F56" s="294"/>
      <c r="G56" s="295"/>
      <c r="H56" s="263"/>
      <c r="I56" s="264"/>
      <c r="J56" s="264"/>
      <c r="K56" s="44" t="s">
        <v>22</v>
      </c>
      <c r="L56" s="280"/>
      <c r="M56" s="281"/>
      <c r="N56" s="282"/>
    </row>
    <row r="57" spans="2:14" ht="20" customHeight="1">
      <c r="B57" s="59" t="s">
        <v>6</v>
      </c>
      <c r="C57" s="61" t="s">
        <v>270</v>
      </c>
      <c r="D57" s="145"/>
      <c r="E57" s="183"/>
      <c r="F57" s="261"/>
      <c r="G57" s="262"/>
      <c r="H57" s="259"/>
      <c r="I57" s="260"/>
      <c r="J57" s="260"/>
      <c r="K57" s="44" t="s">
        <v>22</v>
      </c>
      <c r="L57" s="280"/>
      <c r="M57" s="281"/>
      <c r="N57" s="282"/>
    </row>
    <row r="58" spans="2:14" ht="20" customHeight="1">
      <c r="B58" s="59" t="s">
        <v>6</v>
      </c>
      <c r="C58" s="61" t="s">
        <v>271</v>
      </c>
      <c r="D58" s="145"/>
      <c r="E58" s="183"/>
      <c r="F58" s="261"/>
      <c r="G58" s="262"/>
      <c r="H58" s="259"/>
      <c r="I58" s="260"/>
      <c r="J58" s="260"/>
      <c r="K58" s="44"/>
      <c r="L58" s="280"/>
      <c r="M58" s="281"/>
      <c r="N58" s="282"/>
    </row>
    <row r="59" spans="2:14" ht="20" customHeight="1">
      <c r="B59" s="59" t="s">
        <v>6</v>
      </c>
      <c r="C59" s="61" t="s">
        <v>272</v>
      </c>
      <c r="D59" s="145"/>
      <c r="E59" s="183"/>
      <c r="F59" s="261"/>
      <c r="G59" s="262"/>
      <c r="H59" s="259"/>
      <c r="I59" s="260"/>
      <c r="J59" s="260"/>
      <c r="K59" s="44"/>
      <c r="L59" s="280"/>
      <c r="M59" s="281"/>
      <c r="N59" s="282"/>
    </row>
    <row r="60" spans="2:14" ht="20" customHeight="1">
      <c r="B60" s="59" t="s">
        <v>6</v>
      </c>
      <c r="C60" s="61" t="s">
        <v>273</v>
      </c>
      <c r="D60" s="145"/>
      <c r="E60" s="183"/>
      <c r="F60" s="261"/>
      <c r="G60" s="262"/>
      <c r="H60" s="259"/>
      <c r="I60" s="260"/>
      <c r="J60" s="260"/>
      <c r="K60" s="44"/>
      <c r="L60" s="280"/>
      <c r="M60" s="281"/>
      <c r="N60" s="282"/>
    </row>
    <row r="61" spans="2:14" ht="20" customHeight="1">
      <c r="B61" s="98" t="s">
        <v>9</v>
      </c>
      <c r="C61" s="225" t="s">
        <v>274</v>
      </c>
      <c r="D61" s="194" t="s">
        <v>229</v>
      </c>
      <c r="E61" s="195">
        <f>SUM(E56:E60)</f>
        <v>0</v>
      </c>
      <c r="F61" s="291"/>
      <c r="G61" s="291"/>
      <c r="H61" s="272"/>
      <c r="I61" s="273"/>
      <c r="J61" s="273"/>
      <c r="K61" s="44" t="s">
        <v>22</v>
      </c>
      <c r="L61" s="280"/>
      <c r="M61" s="281"/>
      <c r="N61" s="282"/>
    </row>
    <row r="62" spans="2:14" ht="20" customHeight="1">
      <c r="B62" s="55" t="s">
        <v>237</v>
      </c>
      <c r="C62" s="57" t="s">
        <v>275</v>
      </c>
      <c r="D62" s="144" t="s">
        <v>276</v>
      </c>
      <c r="E62" s="182"/>
      <c r="F62" s="294"/>
      <c r="G62" s="295"/>
      <c r="H62" s="263"/>
      <c r="I62" s="264"/>
      <c r="J62" s="264"/>
      <c r="K62" s="44" t="s">
        <v>22</v>
      </c>
      <c r="L62" s="280"/>
      <c r="M62" s="281"/>
      <c r="N62" s="282"/>
    </row>
    <row r="63" spans="2:14" ht="20" customHeight="1">
      <c r="B63" s="98" t="s">
        <v>9</v>
      </c>
      <c r="C63" s="224" t="s">
        <v>277</v>
      </c>
      <c r="D63" s="194" t="s">
        <v>215</v>
      </c>
      <c r="E63" s="195">
        <f>E62</f>
        <v>0</v>
      </c>
      <c r="F63" s="291"/>
      <c r="G63" s="291"/>
      <c r="H63" s="270"/>
      <c r="I63" s="271"/>
      <c r="J63" s="271"/>
      <c r="K63" s="44" t="s">
        <v>22</v>
      </c>
      <c r="L63" s="280"/>
      <c r="M63" s="281"/>
      <c r="N63" s="282"/>
    </row>
    <row r="64" spans="2:14" ht="20" customHeight="1">
      <c r="B64" s="55" t="s">
        <v>237</v>
      </c>
      <c r="C64" s="57" t="s">
        <v>278</v>
      </c>
      <c r="D64" s="144" t="s">
        <v>276</v>
      </c>
      <c r="E64" s="182"/>
      <c r="F64" s="294"/>
      <c r="G64" s="295"/>
      <c r="H64" s="263"/>
      <c r="I64" s="264"/>
      <c r="J64" s="264"/>
      <c r="K64" s="44" t="s">
        <v>22</v>
      </c>
      <c r="L64" s="280"/>
      <c r="M64" s="281"/>
      <c r="N64" s="282"/>
    </row>
    <row r="65" spans="1:14" ht="20" customHeight="1">
      <c r="B65" s="98" t="s">
        <v>9</v>
      </c>
      <c r="C65" s="224" t="s">
        <v>279</v>
      </c>
      <c r="D65" s="194" t="s">
        <v>215</v>
      </c>
      <c r="E65" s="195">
        <f>E64</f>
        <v>0</v>
      </c>
      <c r="F65" s="291"/>
      <c r="G65" s="291"/>
      <c r="H65" s="270"/>
      <c r="I65" s="271"/>
      <c r="J65" s="271"/>
      <c r="K65" s="44" t="s">
        <v>22</v>
      </c>
      <c r="L65" s="280"/>
      <c r="M65" s="281"/>
      <c r="N65" s="282"/>
    </row>
    <row r="66" spans="1:14" ht="20" customHeight="1">
      <c r="B66" s="55" t="s">
        <v>237</v>
      </c>
      <c r="C66" s="77" t="s">
        <v>280</v>
      </c>
      <c r="D66" s="144"/>
      <c r="E66" s="182"/>
      <c r="F66" s="294"/>
      <c r="G66" s="295"/>
      <c r="H66" s="263"/>
      <c r="I66" s="264"/>
      <c r="J66" s="264"/>
      <c r="K66" s="44" t="s">
        <v>22</v>
      </c>
      <c r="L66" s="280"/>
      <c r="M66" s="281"/>
      <c r="N66" s="282"/>
    </row>
    <row r="67" spans="1:14" ht="20" customHeight="1">
      <c r="B67" s="59" t="s">
        <v>6</v>
      </c>
      <c r="C67" s="61" t="s">
        <v>281</v>
      </c>
      <c r="D67" s="145"/>
      <c r="E67" s="183"/>
      <c r="F67" s="261"/>
      <c r="G67" s="262"/>
      <c r="H67" s="259"/>
      <c r="I67" s="260"/>
      <c r="J67" s="260"/>
      <c r="K67" s="44" t="s">
        <v>22</v>
      </c>
      <c r="L67" s="280"/>
      <c r="M67" s="281"/>
      <c r="N67" s="282"/>
    </row>
    <row r="68" spans="1:14" ht="20" customHeight="1">
      <c r="B68" s="59" t="s">
        <v>6</v>
      </c>
      <c r="C68" s="61" t="s">
        <v>282</v>
      </c>
      <c r="D68" s="145"/>
      <c r="E68" s="183"/>
      <c r="F68" s="261"/>
      <c r="G68" s="262"/>
      <c r="H68" s="259"/>
      <c r="I68" s="260"/>
      <c r="J68" s="260"/>
      <c r="K68" s="44" t="s">
        <v>22</v>
      </c>
      <c r="L68" s="280"/>
      <c r="M68" s="281"/>
      <c r="N68" s="282"/>
    </row>
    <row r="69" spans="1:14" ht="20" customHeight="1">
      <c r="B69" s="59" t="s">
        <v>6</v>
      </c>
      <c r="C69" s="61" t="s">
        <v>283</v>
      </c>
      <c r="D69" s="145"/>
      <c r="E69" s="183"/>
      <c r="F69" s="261"/>
      <c r="G69" s="262"/>
      <c r="H69" s="259"/>
      <c r="I69" s="260"/>
      <c r="J69" s="260"/>
      <c r="K69" s="44" t="s">
        <v>22</v>
      </c>
      <c r="L69" s="280"/>
      <c r="M69" s="281"/>
      <c r="N69" s="282"/>
    </row>
    <row r="70" spans="1:14" ht="20" customHeight="1">
      <c r="B70" s="59" t="s">
        <v>266</v>
      </c>
      <c r="C70" s="61" t="s">
        <v>284</v>
      </c>
      <c r="D70" s="145"/>
      <c r="E70" s="183"/>
      <c r="F70" s="261"/>
      <c r="G70" s="262"/>
      <c r="H70" s="259"/>
      <c r="I70" s="260"/>
      <c r="J70" s="260"/>
      <c r="K70" s="44" t="s">
        <v>22</v>
      </c>
      <c r="L70" s="280"/>
      <c r="M70" s="281"/>
      <c r="N70" s="282"/>
    </row>
    <row r="71" spans="1:14" ht="20" customHeight="1">
      <c r="B71" s="98" t="s">
        <v>9</v>
      </c>
      <c r="C71" s="224" t="s">
        <v>285</v>
      </c>
      <c r="D71" s="194" t="s">
        <v>229</v>
      </c>
      <c r="E71" s="195">
        <f>SUM(E66:E70)</f>
        <v>0</v>
      </c>
      <c r="F71" s="291"/>
      <c r="G71" s="291"/>
      <c r="H71" s="270"/>
      <c r="I71" s="271"/>
      <c r="J71" s="271"/>
      <c r="K71" s="44" t="s">
        <v>22</v>
      </c>
      <c r="L71" s="280"/>
      <c r="M71" s="281"/>
      <c r="N71" s="282"/>
    </row>
    <row r="72" spans="1:14" ht="20" customHeight="1">
      <c r="B72" s="55" t="s">
        <v>237</v>
      </c>
      <c r="C72" s="77" t="s">
        <v>286</v>
      </c>
      <c r="D72" s="144"/>
      <c r="E72" s="182"/>
      <c r="F72" s="294"/>
      <c r="G72" s="295"/>
      <c r="H72" s="263"/>
      <c r="I72" s="264"/>
      <c r="J72" s="264"/>
      <c r="K72" s="44" t="s">
        <v>22</v>
      </c>
      <c r="L72" s="280"/>
      <c r="M72" s="281"/>
      <c r="N72" s="282"/>
    </row>
    <row r="73" spans="1:14" ht="20" customHeight="1">
      <c r="B73" s="59" t="s">
        <v>6</v>
      </c>
      <c r="C73" s="61" t="s">
        <v>287</v>
      </c>
      <c r="D73" s="145"/>
      <c r="E73" s="183"/>
      <c r="F73" s="261"/>
      <c r="G73" s="262"/>
      <c r="H73" s="259"/>
      <c r="I73" s="260"/>
      <c r="J73" s="260"/>
      <c r="K73" s="44" t="s">
        <v>22</v>
      </c>
      <c r="L73" s="280"/>
      <c r="M73" s="281"/>
      <c r="N73" s="282"/>
    </row>
    <row r="74" spans="1:14" ht="20" customHeight="1">
      <c r="B74" s="59" t="s">
        <v>6</v>
      </c>
      <c r="C74" s="61" t="s">
        <v>288</v>
      </c>
      <c r="D74" s="145"/>
      <c r="E74" s="183"/>
      <c r="F74" s="261"/>
      <c r="G74" s="262"/>
      <c r="H74" s="259"/>
      <c r="I74" s="260"/>
      <c r="J74" s="260"/>
      <c r="K74" s="44"/>
      <c r="L74" s="280"/>
      <c r="M74" s="281"/>
      <c r="N74" s="282"/>
    </row>
    <row r="75" spans="1:14" ht="20" customHeight="1">
      <c r="B75" s="59" t="s">
        <v>6</v>
      </c>
      <c r="C75" s="61" t="s">
        <v>289</v>
      </c>
      <c r="D75" s="145"/>
      <c r="E75" s="183"/>
      <c r="F75" s="261"/>
      <c r="G75" s="262"/>
      <c r="H75" s="259"/>
      <c r="I75" s="260"/>
      <c r="J75" s="260"/>
      <c r="K75" s="44"/>
      <c r="L75" s="280"/>
      <c r="M75" s="281"/>
      <c r="N75" s="282"/>
    </row>
    <row r="76" spans="1:14" ht="20" customHeight="1">
      <c r="B76" s="59" t="s">
        <v>6</v>
      </c>
      <c r="C76" s="61" t="s">
        <v>290</v>
      </c>
      <c r="D76" s="145"/>
      <c r="E76" s="183"/>
      <c r="F76" s="261"/>
      <c r="G76" s="262"/>
      <c r="H76" s="259"/>
      <c r="I76" s="260"/>
      <c r="J76" s="260"/>
      <c r="K76" s="44"/>
      <c r="L76" s="280"/>
      <c r="M76" s="281"/>
      <c r="N76" s="282"/>
    </row>
    <row r="77" spans="1:14" ht="20" customHeight="1" thickBot="1">
      <c r="B77" s="227" t="s">
        <v>9</v>
      </c>
      <c r="C77" s="229" t="s">
        <v>291</v>
      </c>
      <c r="D77" s="230" t="s">
        <v>229</v>
      </c>
      <c r="E77" s="231">
        <f>SUM(E72:E76)</f>
        <v>0</v>
      </c>
      <c r="F77" s="302"/>
      <c r="G77" s="302"/>
      <c r="H77" s="265"/>
      <c r="I77" s="266"/>
      <c r="J77" s="266"/>
      <c r="K77" s="44" t="s">
        <v>22</v>
      </c>
      <c r="L77" s="280"/>
      <c r="M77" s="281"/>
      <c r="N77" s="282"/>
    </row>
    <row r="78" spans="1:14" ht="20" customHeight="1" thickTop="1">
      <c r="B78" s="86" t="s">
        <v>292</v>
      </c>
      <c r="C78" s="228" t="s">
        <v>293</v>
      </c>
      <c r="D78" s="216" t="s">
        <v>229</v>
      </c>
      <c r="E78" s="226">
        <f>SUM(E55,E61,E63,E65,E71,E77)</f>
        <v>0</v>
      </c>
      <c r="F78" s="301" t="s">
        <v>294</v>
      </c>
      <c r="G78" s="301"/>
      <c r="H78" s="296" t="s">
        <v>295</v>
      </c>
      <c r="I78" s="297"/>
      <c r="J78" s="297"/>
      <c r="K78" s="44" t="s">
        <v>22</v>
      </c>
      <c r="L78" s="280"/>
      <c r="M78" s="281"/>
      <c r="N78" s="282"/>
    </row>
    <row r="79" spans="1:14" ht="20" customHeight="1">
      <c r="A79" s="29"/>
      <c r="B79" s="59" t="s">
        <v>292</v>
      </c>
      <c r="C79" s="61" t="s">
        <v>296</v>
      </c>
      <c r="D79" s="148" t="s">
        <v>297</v>
      </c>
      <c r="E79" s="185" t="str">
        <f>メンテ用!$C$19</f>
        <v/>
      </c>
      <c r="F79" s="303"/>
      <c r="G79" s="303"/>
      <c r="H79" s="299"/>
      <c r="I79" s="299"/>
      <c r="J79" s="299"/>
      <c r="K79" s="44" t="s">
        <v>22</v>
      </c>
      <c r="L79" s="280"/>
      <c r="M79" s="281"/>
      <c r="N79" s="282"/>
    </row>
    <row r="80" spans="1:14" ht="20" customHeight="1">
      <c r="A80" s="29"/>
      <c r="B80" s="59" t="s">
        <v>292</v>
      </c>
      <c r="C80" s="61" t="s">
        <v>298</v>
      </c>
      <c r="D80" s="148" t="s">
        <v>297</v>
      </c>
      <c r="E80" s="149" t="str">
        <f>メンテ用!$C$20</f>
        <v/>
      </c>
      <c r="F80" s="303"/>
      <c r="G80" s="303"/>
      <c r="H80" s="299"/>
      <c r="I80" s="299"/>
      <c r="J80" s="299"/>
      <c r="K80" s="44" t="s">
        <v>22</v>
      </c>
      <c r="L80" s="283"/>
      <c r="M80" s="284"/>
      <c r="N80" s="285"/>
    </row>
    <row r="81" spans="2:14" ht="20" customHeight="1">
      <c r="B81" s="98" t="s">
        <v>9</v>
      </c>
      <c r="C81" s="186" t="s">
        <v>299</v>
      </c>
      <c r="D81" s="148" t="s">
        <v>297</v>
      </c>
      <c r="E81" s="188">
        <f>メンテ用!$C$21</f>
        <v>0</v>
      </c>
      <c r="F81" s="286" t="s">
        <v>300</v>
      </c>
      <c r="G81" s="286"/>
      <c r="H81" s="300"/>
      <c r="I81" s="300"/>
      <c r="J81" s="300"/>
      <c r="K81" s="44" t="s">
        <v>22</v>
      </c>
    </row>
    <row r="82" spans="2:14" ht="30" customHeight="1">
      <c r="B82" s="23" t="s">
        <v>301</v>
      </c>
      <c r="C82" s="25"/>
      <c r="D82" s="47" t="s">
        <v>302</v>
      </c>
      <c r="E82" s="17"/>
      <c r="F82" s="5"/>
      <c r="G82" s="5"/>
      <c r="H82" s="5"/>
      <c r="I82" s="5"/>
      <c r="J82" s="46"/>
      <c r="K82" s="44" t="s">
        <v>22</v>
      </c>
    </row>
    <row r="83" spans="2:14" ht="30" customHeight="1">
      <c r="B83" s="156" t="s">
        <v>17</v>
      </c>
      <c r="C83" s="177" t="s">
        <v>195</v>
      </c>
      <c r="D83" s="179" t="s">
        <v>19</v>
      </c>
      <c r="E83" s="159" t="s">
        <v>257</v>
      </c>
      <c r="F83" s="292" t="s">
        <v>303</v>
      </c>
      <c r="G83" s="293"/>
      <c r="H83" s="274" t="s">
        <v>259</v>
      </c>
      <c r="I83" s="275"/>
      <c r="J83" s="276"/>
      <c r="K83" s="44" t="s">
        <v>22</v>
      </c>
      <c r="L83" s="267" t="s">
        <v>260</v>
      </c>
      <c r="M83" s="268"/>
      <c r="N83" s="269"/>
    </row>
    <row r="84" spans="2:14" ht="20" customHeight="1">
      <c r="B84" s="55" t="s">
        <v>237</v>
      </c>
      <c r="C84" s="77" t="s">
        <v>304</v>
      </c>
      <c r="D84" s="144"/>
      <c r="E84" s="182"/>
      <c r="F84" s="287"/>
      <c r="G84" s="288"/>
      <c r="H84" s="263"/>
      <c r="I84" s="264"/>
      <c r="J84" s="264"/>
      <c r="K84" s="44" t="s">
        <v>22</v>
      </c>
      <c r="L84" s="250" t="s">
        <v>305</v>
      </c>
      <c r="M84" s="251"/>
      <c r="N84" s="252"/>
    </row>
    <row r="85" spans="2:14" ht="20" customHeight="1">
      <c r="B85" s="59" t="s">
        <v>6</v>
      </c>
      <c r="C85" s="61" t="s">
        <v>306</v>
      </c>
      <c r="D85" s="145"/>
      <c r="E85" s="183"/>
      <c r="F85" s="289"/>
      <c r="G85" s="290"/>
      <c r="H85" s="259"/>
      <c r="I85" s="260"/>
      <c r="J85" s="260"/>
      <c r="K85" s="44" t="s">
        <v>22</v>
      </c>
      <c r="L85" s="253"/>
      <c r="M85" s="254"/>
      <c r="N85" s="255"/>
    </row>
    <row r="86" spans="2:14" ht="20" customHeight="1">
      <c r="B86" s="98" t="s">
        <v>9</v>
      </c>
      <c r="C86" s="224" t="s">
        <v>307</v>
      </c>
      <c r="D86" s="194" t="s">
        <v>229</v>
      </c>
      <c r="E86" s="195">
        <f>SUM(E84:E85)</f>
        <v>0</v>
      </c>
      <c r="F86" s="291"/>
      <c r="G86" s="291"/>
      <c r="H86" s="270"/>
      <c r="I86" s="271"/>
      <c r="J86" s="271"/>
      <c r="K86" s="44" t="s">
        <v>22</v>
      </c>
      <c r="L86" s="253"/>
      <c r="M86" s="254"/>
      <c r="N86" s="255"/>
    </row>
    <row r="87" spans="2:14" ht="20" customHeight="1">
      <c r="B87" s="55" t="s">
        <v>237</v>
      </c>
      <c r="C87" s="77" t="s">
        <v>308</v>
      </c>
      <c r="D87" s="144"/>
      <c r="E87" s="182"/>
      <c r="F87" s="287"/>
      <c r="G87" s="288"/>
      <c r="H87" s="263"/>
      <c r="I87" s="264"/>
      <c r="J87" s="264"/>
      <c r="K87" s="44" t="s">
        <v>22</v>
      </c>
      <c r="L87" s="253"/>
      <c r="M87" s="254"/>
      <c r="N87" s="255"/>
    </row>
    <row r="88" spans="2:14" ht="20" customHeight="1">
      <c r="B88" s="59" t="s">
        <v>6</v>
      </c>
      <c r="C88" s="61" t="s">
        <v>309</v>
      </c>
      <c r="D88" s="145"/>
      <c r="E88" s="183"/>
      <c r="F88" s="289"/>
      <c r="G88" s="290"/>
      <c r="H88" s="259"/>
      <c r="I88" s="260"/>
      <c r="J88" s="260"/>
      <c r="K88" s="44" t="s">
        <v>22</v>
      </c>
      <c r="L88" s="253"/>
      <c r="M88" s="254"/>
      <c r="N88" s="255"/>
    </row>
    <row r="89" spans="2:14" ht="20" customHeight="1">
      <c r="B89" s="98" t="s">
        <v>9</v>
      </c>
      <c r="C89" s="224" t="s">
        <v>310</v>
      </c>
      <c r="D89" s="194" t="s">
        <v>229</v>
      </c>
      <c r="E89" s="195">
        <f>SUM(E87:E88)</f>
        <v>0</v>
      </c>
      <c r="F89" s="291"/>
      <c r="G89" s="291"/>
      <c r="H89" s="270"/>
      <c r="I89" s="271"/>
      <c r="J89" s="271"/>
      <c r="K89" s="44" t="s">
        <v>22</v>
      </c>
      <c r="L89" s="253"/>
      <c r="M89" s="254"/>
      <c r="N89" s="255"/>
    </row>
    <row r="90" spans="2:14" ht="20" customHeight="1">
      <c r="B90" s="55" t="s">
        <v>237</v>
      </c>
      <c r="C90" s="77" t="s">
        <v>311</v>
      </c>
      <c r="D90" s="144"/>
      <c r="E90" s="182"/>
      <c r="F90" s="287"/>
      <c r="G90" s="288"/>
      <c r="H90" s="263"/>
      <c r="I90" s="264"/>
      <c r="J90" s="264"/>
      <c r="K90" s="44" t="s">
        <v>22</v>
      </c>
      <c r="L90" s="253"/>
      <c r="M90" s="254"/>
      <c r="N90" s="255"/>
    </row>
    <row r="91" spans="2:14" ht="20" customHeight="1">
      <c r="B91" s="59" t="s">
        <v>6</v>
      </c>
      <c r="C91" s="61" t="s">
        <v>312</v>
      </c>
      <c r="D91" s="145"/>
      <c r="E91" s="183"/>
      <c r="F91" s="289"/>
      <c r="G91" s="290"/>
      <c r="H91" s="259"/>
      <c r="I91" s="260"/>
      <c r="J91" s="260"/>
      <c r="K91" s="44" t="s">
        <v>22</v>
      </c>
      <c r="L91" s="253"/>
      <c r="M91" s="254"/>
      <c r="N91" s="255"/>
    </row>
    <row r="92" spans="2:14" ht="20" customHeight="1">
      <c r="B92" s="98" t="s">
        <v>9</v>
      </c>
      <c r="C92" s="224" t="s">
        <v>313</v>
      </c>
      <c r="D92" s="194" t="s">
        <v>229</v>
      </c>
      <c r="E92" s="195">
        <f>SUM(E90:E91)</f>
        <v>0</v>
      </c>
      <c r="F92" s="291"/>
      <c r="G92" s="291"/>
      <c r="H92" s="270"/>
      <c r="I92" s="271"/>
      <c r="J92" s="271"/>
      <c r="K92" s="44" t="s">
        <v>22</v>
      </c>
      <c r="L92" s="253"/>
      <c r="M92" s="254"/>
      <c r="N92" s="255"/>
    </row>
    <row r="93" spans="2:14" ht="20" customHeight="1">
      <c r="B93" s="55" t="s">
        <v>237</v>
      </c>
      <c r="C93" s="77" t="s">
        <v>314</v>
      </c>
      <c r="D93" s="144"/>
      <c r="E93" s="182"/>
      <c r="F93" s="287"/>
      <c r="G93" s="288"/>
      <c r="H93" s="263"/>
      <c r="I93" s="264"/>
      <c r="J93" s="264"/>
      <c r="K93" s="44" t="s">
        <v>22</v>
      </c>
      <c r="L93" s="253"/>
      <c r="M93" s="254"/>
      <c r="N93" s="255"/>
    </row>
    <row r="94" spans="2:14" ht="20" customHeight="1">
      <c r="B94" s="59" t="s">
        <v>6</v>
      </c>
      <c r="C94" s="61" t="s">
        <v>315</v>
      </c>
      <c r="D94" s="145"/>
      <c r="E94" s="183"/>
      <c r="F94" s="289"/>
      <c r="G94" s="290"/>
      <c r="H94" s="259"/>
      <c r="I94" s="260"/>
      <c r="J94" s="260"/>
      <c r="K94" s="44" t="s">
        <v>22</v>
      </c>
      <c r="L94" s="253"/>
      <c r="M94" s="254"/>
      <c r="N94" s="255"/>
    </row>
    <row r="95" spans="2:14" ht="20" customHeight="1">
      <c r="B95" s="98" t="s">
        <v>9</v>
      </c>
      <c r="C95" s="224" t="s">
        <v>316</v>
      </c>
      <c r="D95" s="194" t="s">
        <v>229</v>
      </c>
      <c r="E95" s="195">
        <f>SUM(E93:E94)</f>
        <v>0</v>
      </c>
      <c r="F95" s="291"/>
      <c r="G95" s="291"/>
      <c r="H95" s="270"/>
      <c r="I95" s="271"/>
      <c r="J95" s="271"/>
      <c r="K95" s="44" t="s">
        <v>22</v>
      </c>
      <c r="L95" s="253"/>
      <c r="M95" s="254"/>
      <c r="N95" s="255"/>
    </row>
    <row r="96" spans="2:14" ht="20" customHeight="1">
      <c r="B96" s="55" t="s">
        <v>237</v>
      </c>
      <c r="C96" s="77" t="s">
        <v>317</v>
      </c>
      <c r="D96" s="144"/>
      <c r="E96" s="182"/>
      <c r="F96" s="287"/>
      <c r="G96" s="288"/>
      <c r="H96" s="263"/>
      <c r="I96" s="264"/>
      <c r="J96" s="264"/>
      <c r="K96" s="44" t="s">
        <v>22</v>
      </c>
      <c r="L96" s="253"/>
      <c r="M96" s="254"/>
      <c r="N96" s="255"/>
    </row>
    <row r="97" spans="1:14" ht="20" customHeight="1">
      <c r="B97" s="59" t="s">
        <v>6</v>
      </c>
      <c r="C97" s="61" t="s">
        <v>318</v>
      </c>
      <c r="D97" s="145"/>
      <c r="E97" s="183"/>
      <c r="F97" s="289"/>
      <c r="G97" s="290"/>
      <c r="H97" s="259"/>
      <c r="I97" s="260"/>
      <c r="J97" s="260"/>
      <c r="K97" s="44" t="s">
        <v>22</v>
      </c>
      <c r="L97" s="256"/>
      <c r="M97" s="257"/>
      <c r="N97" s="258"/>
    </row>
    <row r="98" spans="1:14" ht="20" customHeight="1">
      <c r="B98" s="98" t="s">
        <v>9</v>
      </c>
      <c r="C98" s="224" t="s">
        <v>319</v>
      </c>
      <c r="D98" s="194" t="s">
        <v>229</v>
      </c>
      <c r="E98" s="195">
        <f>SUM(E96:E97)</f>
        <v>0</v>
      </c>
      <c r="F98" s="291"/>
      <c r="G98" s="291"/>
      <c r="H98" s="270"/>
      <c r="I98" s="271"/>
      <c r="J98" s="271"/>
      <c r="K98" s="44" t="s">
        <v>22</v>
      </c>
      <c r="L98" s="232"/>
      <c r="M98" s="232"/>
      <c r="N98" s="232"/>
    </row>
    <row r="99" spans="1:14" ht="20" customHeight="1">
      <c r="B99" s="55" t="s">
        <v>237</v>
      </c>
      <c r="C99" s="77" t="s">
        <v>320</v>
      </c>
      <c r="D99" s="144"/>
      <c r="E99" s="182"/>
      <c r="F99" s="287"/>
      <c r="G99" s="288"/>
      <c r="H99" s="263"/>
      <c r="I99" s="264"/>
      <c r="J99" s="264"/>
      <c r="K99" s="44" t="s">
        <v>22</v>
      </c>
      <c r="L99" s="232"/>
      <c r="M99" s="232"/>
      <c r="N99" s="232"/>
    </row>
    <row r="100" spans="1:14" ht="20" customHeight="1">
      <c r="B100" s="59" t="s">
        <v>6</v>
      </c>
      <c r="C100" s="61" t="s">
        <v>321</v>
      </c>
      <c r="D100" s="145"/>
      <c r="E100" s="183"/>
      <c r="F100" s="289"/>
      <c r="G100" s="290"/>
      <c r="H100" s="259"/>
      <c r="I100" s="260"/>
      <c r="J100" s="260"/>
      <c r="K100" s="44" t="s">
        <v>22</v>
      </c>
      <c r="L100" s="232"/>
      <c r="M100" s="232"/>
      <c r="N100" s="232"/>
    </row>
    <row r="101" spans="1:14" ht="20" customHeight="1" thickBot="1">
      <c r="B101" s="227" t="s">
        <v>9</v>
      </c>
      <c r="C101" s="229" t="s">
        <v>322</v>
      </c>
      <c r="D101" s="230" t="s">
        <v>229</v>
      </c>
      <c r="E101" s="231">
        <f>SUM(E99:E100)</f>
        <v>0</v>
      </c>
      <c r="F101" s="302"/>
      <c r="G101" s="302"/>
      <c r="H101" s="265"/>
      <c r="I101" s="266"/>
      <c r="J101" s="266"/>
      <c r="K101" s="44" t="s">
        <v>22</v>
      </c>
      <c r="L101" s="232"/>
      <c r="M101" s="232"/>
      <c r="N101" s="232"/>
    </row>
    <row r="102" spans="1:14" ht="20" customHeight="1" thickTop="1">
      <c r="A102" s="29"/>
      <c r="B102" s="86" t="s">
        <v>292</v>
      </c>
      <c r="C102" s="228" t="s">
        <v>293</v>
      </c>
      <c r="D102" s="216" t="s">
        <v>229</v>
      </c>
      <c r="E102" s="226">
        <f>E101+E98+E95+E92+E89+E86</f>
        <v>0</v>
      </c>
      <c r="F102" s="301" t="s">
        <v>323</v>
      </c>
      <c r="G102" s="301"/>
      <c r="H102" s="296" t="s">
        <v>324</v>
      </c>
      <c r="I102" s="297"/>
      <c r="J102" s="297"/>
      <c r="K102" s="44" t="s">
        <v>22</v>
      </c>
    </row>
    <row r="103" spans="1:14" ht="20" customHeight="1">
      <c r="A103" s="29"/>
      <c r="B103" s="59" t="s">
        <v>292</v>
      </c>
      <c r="C103" s="61" t="s">
        <v>325</v>
      </c>
      <c r="D103" s="148" t="s">
        <v>297</v>
      </c>
      <c r="E103" s="185" t="str">
        <f>メンテ用!$C$19</f>
        <v/>
      </c>
      <c r="F103" s="303"/>
      <c r="G103" s="303"/>
      <c r="H103" s="298"/>
      <c r="I103" s="299"/>
      <c r="J103" s="299"/>
      <c r="K103" s="44" t="s">
        <v>22</v>
      </c>
    </row>
    <row r="104" spans="1:14" ht="20" customHeight="1">
      <c r="A104" s="29"/>
      <c r="B104" s="98" t="s">
        <v>9</v>
      </c>
      <c r="C104" s="186" t="s">
        <v>326</v>
      </c>
      <c r="D104" s="217" t="s">
        <v>327</v>
      </c>
      <c r="E104" s="188">
        <f>メンテ用!$C$22</f>
        <v>0</v>
      </c>
      <c r="F104" s="286" t="s">
        <v>328</v>
      </c>
      <c r="G104" s="286"/>
      <c r="H104" s="300"/>
      <c r="I104" s="300"/>
      <c r="J104" s="300"/>
      <c r="K104" s="44" t="s">
        <v>22</v>
      </c>
    </row>
    <row r="105" spans="1:14" ht="30" customHeight="1">
      <c r="B105" s="23" t="s">
        <v>329</v>
      </c>
      <c r="C105" s="25"/>
      <c r="D105" s="47"/>
      <c r="H105" s="5"/>
      <c r="I105" s="5"/>
      <c r="J105" s="46"/>
    </row>
    <row r="106" spans="1:14" ht="30" customHeight="1">
      <c r="B106" s="162" t="s">
        <v>17</v>
      </c>
      <c r="C106" s="180" t="s">
        <v>195</v>
      </c>
      <c r="D106" s="174" t="s">
        <v>19</v>
      </c>
      <c r="E106" s="159" t="s">
        <v>257</v>
      </c>
      <c r="F106" s="292" t="s">
        <v>303</v>
      </c>
      <c r="G106" s="306"/>
      <c r="H106" s="25"/>
      <c r="I106" s="6"/>
      <c r="J106" s="6"/>
    </row>
    <row r="107" spans="1:14" ht="20" customHeight="1">
      <c r="B107" s="55" t="s">
        <v>78</v>
      </c>
      <c r="C107" s="189" t="s">
        <v>299</v>
      </c>
      <c r="D107" s="190" t="s">
        <v>229</v>
      </c>
      <c r="E107" s="191">
        <f>E81</f>
        <v>0</v>
      </c>
      <c r="F107" s="304"/>
      <c r="G107" s="304"/>
      <c r="H107" s="5"/>
      <c r="I107" s="5"/>
      <c r="J107" s="5"/>
    </row>
    <row r="108" spans="1:14" ht="20" customHeight="1">
      <c r="B108" s="59" t="s">
        <v>78</v>
      </c>
      <c r="C108" s="192" t="s">
        <v>326</v>
      </c>
      <c r="D108" s="148" t="s">
        <v>229</v>
      </c>
      <c r="E108" s="184">
        <f>E104</f>
        <v>0</v>
      </c>
      <c r="F108" s="303"/>
      <c r="G108" s="303"/>
      <c r="H108" s="5"/>
      <c r="I108" s="5"/>
      <c r="J108" s="5"/>
    </row>
    <row r="109" spans="1:14" ht="20" customHeight="1">
      <c r="B109" s="98" t="s">
        <v>9</v>
      </c>
      <c r="C109" s="193" t="s">
        <v>330</v>
      </c>
      <c r="D109" s="194" t="s">
        <v>229</v>
      </c>
      <c r="E109" s="195">
        <f>SUM(E107:E108)</f>
        <v>0</v>
      </c>
      <c r="F109" s="286" t="s">
        <v>331</v>
      </c>
      <c r="G109" s="286"/>
      <c r="H109" s="5"/>
      <c r="I109" s="5"/>
      <c r="J109" s="5"/>
    </row>
    <row r="110" spans="1:14">
      <c r="B110" s="36" t="s">
        <v>22</v>
      </c>
      <c r="C110" s="41" t="s">
        <v>22</v>
      </c>
      <c r="D110" s="41" t="s">
        <v>22</v>
      </c>
      <c r="E110" s="49" t="s">
        <v>22</v>
      </c>
      <c r="F110" s="50" t="s">
        <v>22</v>
      </c>
      <c r="G110" s="50" t="s">
        <v>22</v>
      </c>
      <c r="H110" s="50" t="s">
        <v>22</v>
      </c>
      <c r="I110" s="50" t="s">
        <v>22</v>
      </c>
      <c r="J110" s="50" t="s">
        <v>22</v>
      </c>
    </row>
    <row r="111" spans="1:14">
      <c r="B111" s="6" t="s">
        <v>183</v>
      </c>
    </row>
  </sheetData>
  <sheetProtection algorithmName="SHA-512" hashValue="s7tgjxrvuTRg/otZwum/BkglScOyE+5S9ymD3BWFsI5j/yz5bic6lrm4kXB6rr35X1jx6p6+W/LFGsyuoTQycg==" saltValue="DGYM/297A9iOfx7ysoEegw==" spinCount="100000" sheet="1" objects="1" scenarios="1"/>
  <mergeCells count="113">
    <mergeCell ref="F107:G107"/>
    <mergeCell ref="F108:G108"/>
    <mergeCell ref="F109:G109"/>
    <mergeCell ref="F49:G49"/>
    <mergeCell ref="F50:G50"/>
    <mergeCell ref="F51:G51"/>
    <mergeCell ref="F103:G103"/>
    <mergeCell ref="F52:G52"/>
    <mergeCell ref="F55:G55"/>
    <mergeCell ref="F70:G70"/>
    <mergeCell ref="F106:G106"/>
    <mergeCell ref="F53:G53"/>
    <mergeCell ref="F54:G54"/>
    <mergeCell ref="F58:G58"/>
    <mergeCell ref="F72:G72"/>
    <mergeCell ref="F78:G78"/>
    <mergeCell ref="F56:G56"/>
    <mergeCell ref="F77:G77"/>
    <mergeCell ref="F66:G66"/>
    <mergeCell ref="F67:G67"/>
    <mergeCell ref="F68:G68"/>
    <mergeCell ref="F69:G69"/>
    <mergeCell ref="F71:G71"/>
    <mergeCell ref="F73:G73"/>
    <mergeCell ref="F57:G57"/>
    <mergeCell ref="F61:G61"/>
    <mergeCell ref="F62:G62"/>
    <mergeCell ref="F63:G63"/>
    <mergeCell ref="F64:G64"/>
    <mergeCell ref="F65:G65"/>
    <mergeCell ref="F59:G59"/>
    <mergeCell ref="F60:G60"/>
    <mergeCell ref="H102:J104"/>
    <mergeCell ref="F102:G102"/>
    <mergeCell ref="F104:G104"/>
    <mergeCell ref="F97:G97"/>
    <mergeCell ref="F98:G98"/>
    <mergeCell ref="F99:G99"/>
    <mergeCell ref="F100:G100"/>
    <mergeCell ref="F101:G101"/>
    <mergeCell ref="H97:J97"/>
    <mergeCell ref="H98:J98"/>
    <mergeCell ref="H99:J99"/>
    <mergeCell ref="H100:J100"/>
    <mergeCell ref="H101:J101"/>
    <mergeCell ref="F80:G80"/>
    <mergeCell ref="F79:G79"/>
    <mergeCell ref="H78:J81"/>
    <mergeCell ref="F96:G96"/>
    <mergeCell ref="F83:G83"/>
    <mergeCell ref="H83:J83"/>
    <mergeCell ref="F84:G84"/>
    <mergeCell ref="F85:G85"/>
    <mergeCell ref="F86:G86"/>
    <mergeCell ref="F92:G92"/>
    <mergeCell ref="F93:G93"/>
    <mergeCell ref="F94:G94"/>
    <mergeCell ref="F95:G95"/>
    <mergeCell ref="H95:J95"/>
    <mergeCell ref="H96:J96"/>
    <mergeCell ref="F81:G81"/>
    <mergeCell ref="F87:G87"/>
    <mergeCell ref="F88:G88"/>
    <mergeCell ref="F89:G89"/>
    <mergeCell ref="F90:G90"/>
    <mergeCell ref="F91:G91"/>
    <mergeCell ref="H92:J92"/>
    <mergeCell ref="H93:J93"/>
    <mergeCell ref="H94:J94"/>
    <mergeCell ref="H68:J68"/>
    <mergeCell ref="H69:J69"/>
    <mergeCell ref="H70:J70"/>
    <mergeCell ref="H71:J71"/>
    <mergeCell ref="H66:J66"/>
    <mergeCell ref="H61:J61"/>
    <mergeCell ref="H62:J62"/>
    <mergeCell ref="H59:J59"/>
    <mergeCell ref="L49:N49"/>
    <mergeCell ref="H50:J50"/>
    <mergeCell ref="H51:J51"/>
    <mergeCell ref="H52:J52"/>
    <mergeCell ref="H53:J53"/>
    <mergeCell ref="H54:J54"/>
    <mergeCell ref="H55:J55"/>
    <mergeCell ref="H58:J58"/>
    <mergeCell ref="H56:J56"/>
    <mergeCell ref="H57:J57"/>
    <mergeCell ref="H49:J49"/>
    <mergeCell ref="L50:N80"/>
    <mergeCell ref="L84:N97"/>
    <mergeCell ref="H60:J60"/>
    <mergeCell ref="F74:G74"/>
    <mergeCell ref="F75:G75"/>
    <mergeCell ref="F76:G76"/>
    <mergeCell ref="H74:J74"/>
    <mergeCell ref="H75:J75"/>
    <mergeCell ref="H76:J76"/>
    <mergeCell ref="H72:J72"/>
    <mergeCell ref="H73:J73"/>
    <mergeCell ref="H77:J77"/>
    <mergeCell ref="L83:N83"/>
    <mergeCell ref="H84:J84"/>
    <mergeCell ref="H85:J85"/>
    <mergeCell ref="H86:J86"/>
    <mergeCell ref="H87:J87"/>
    <mergeCell ref="H88:J88"/>
    <mergeCell ref="H89:J89"/>
    <mergeCell ref="H90:J90"/>
    <mergeCell ref="H91:J91"/>
    <mergeCell ref="H63:J63"/>
    <mergeCell ref="H64:J64"/>
    <mergeCell ref="H65:J65"/>
    <mergeCell ref="H67:J67"/>
  </mergeCells>
  <phoneticPr fontId="2"/>
  <conditionalFormatting sqref="B1 B3 B11:B110 B112:B1048576">
    <cfRule type="cellIs" dxfId="8" priority="36" operator="equal">
      <formula>"該当必須"</formula>
    </cfRule>
    <cfRule type="cellIs" dxfId="7" priority="37" operator="equal">
      <formula>"必須"</formula>
    </cfRule>
  </conditionalFormatting>
  <conditionalFormatting sqref="B1:B1048576">
    <cfRule type="cellIs" dxfId="6" priority="8" operator="equal">
      <formula>"入力不要"</formula>
    </cfRule>
  </conditionalFormatting>
  <conditionalFormatting sqref="B2">
    <cfRule type="cellIs" dxfId="5" priority="9" operator="equal">
      <formula>"該当必須"</formula>
    </cfRule>
    <cfRule type="cellIs" dxfId="4" priority="10" operator="equal">
      <formula>"必須"</formula>
    </cfRule>
  </conditionalFormatting>
  <conditionalFormatting sqref="B4:B10">
    <cfRule type="cellIs" dxfId="3" priority="30" operator="equal">
      <formula>"該当必須"</formula>
    </cfRule>
    <cfRule type="cellIs" dxfId="2" priority="31" operator="equal">
      <formula>"必須"</formula>
    </cfRule>
  </conditionalFormatting>
  <conditionalFormatting sqref="B111">
    <cfRule type="cellIs" dxfId="1" priority="27" operator="equal">
      <formula>"該当必須"</formula>
    </cfRule>
    <cfRule type="cellIs" dxfId="0" priority="28" operator="equal">
      <formula>"必須"</formula>
    </cfRule>
  </conditionalFormatting>
  <hyperlinks>
    <hyperlink ref="I5" location="'公募申請（別紙）2'!B11" display="5.生産性向上等に係る取組の計画（5ヶ年）" xr:uid="{8E60EA98-263D-4DFC-9D86-F1D968877123}"/>
    <hyperlink ref="I6" location="'公募申請（別紙）2'!B36" display="6.資金調達等に係る計画" xr:uid="{C3D04E26-2F0D-48D1-A1A4-D8013960667E}"/>
    <hyperlink ref="I7" location="'公募申請（別紙）2'!B48" display="7.補助金公募申請内容（事業費）" xr:uid="{1EA95DEB-5A81-47AB-B7FE-8E57E407A10B}"/>
    <hyperlink ref="I8" location="'公募申請（別紙）2'!B82" display="8.補助金公募申請内容（廃業費）" xr:uid="{2EA6D951-723C-476E-BEB3-B69E55A0E93D}"/>
    <hyperlink ref="I9" location="'公募申請（別紙）2'!B105" display="9.交付予定額の合計" xr:uid="{B11E1436-0583-4A96-A16C-21433B1CC34A}"/>
  </hyperlinks>
  <pageMargins left="0.7" right="0.7" top="0.75" bottom="0.75" header="0.3" footer="0.3"/>
  <pageSetup paperSize="8" scale="53" orientation="landscape" r:id="rId1"/>
  <rowBreaks count="1" manualBreakCount="1">
    <brk id="81" max="1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6845D-55F7-4342-8DC9-234F5FD837A7}">
  <dimension ref="B2:Z48"/>
  <sheetViews>
    <sheetView showGridLines="0" zoomScale="135" workbookViewId="0"/>
  </sheetViews>
  <sheetFormatPr baseColWidth="10" defaultColWidth="3.796875" defaultRowHeight="13"/>
  <cols>
    <col min="1" max="1" width="3.796875" style="1"/>
    <col min="2" max="2" width="21.59765625" style="1" bestFit="1" customWidth="1"/>
    <col min="3" max="3" width="17.796875" style="1" bestFit="1" customWidth="1"/>
    <col min="4" max="4" width="18.59765625" style="1" customWidth="1"/>
    <col min="5" max="5" width="3" style="1" customWidth="1"/>
    <col min="6" max="6" width="13.59765625" style="1" bestFit="1" customWidth="1"/>
    <col min="7" max="7" width="38.796875" style="1" bestFit="1" customWidth="1"/>
    <col min="8" max="16384" width="3.796875" style="1"/>
  </cols>
  <sheetData>
    <row r="2" spans="2:7">
      <c r="B2" s="236" t="s">
        <v>332</v>
      </c>
      <c r="C2" s="236"/>
      <c r="D2" s="236"/>
      <c r="E2" s="236"/>
      <c r="F2" s="236"/>
      <c r="G2" s="236"/>
    </row>
    <row r="3" spans="2:7">
      <c r="B3" s="237" t="s">
        <v>333</v>
      </c>
      <c r="C3" s="237" t="s">
        <v>334</v>
      </c>
      <c r="D3" s="237" t="s">
        <v>335</v>
      </c>
      <c r="E3" s="1" t="s">
        <v>336</v>
      </c>
      <c r="F3" s="237" t="s">
        <v>337</v>
      </c>
      <c r="G3" s="237"/>
    </row>
    <row r="4" spans="2:7">
      <c r="B4" s="1" t="s">
        <v>338</v>
      </c>
      <c r="C4" s="1">
        <f>'公募申請（別紙）1'!F23</f>
        <v>0</v>
      </c>
      <c r="D4" s="1" t="s">
        <v>339</v>
      </c>
      <c r="F4" s="1" cm="1">
        <f t="array" ref="F4">IFERROR(_xlfn.IFS(C4="賃上げを実施する", 1, C4="賃上げを実施しない", 2),0)</f>
        <v>0</v>
      </c>
      <c r="G4" s="1" t="s">
        <v>340</v>
      </c>
    </row>
    <row r="5" spans="2:7">
      <c r="B5" s="1" t="s">
        <v>341</v>
      </c>
      <c r="C5" s="1">
        <f>'公募申請（別紙）1'!F22</f>
        <v>0</v>
      </c>
      <c r="D5" s="1" t="s">
        <v>342</v>
      </c>
      <c r="F5" s="1" cm="1">
        <f t="array" ref="F5">IFERROR(_xlfn.IFS(C5="中小企業基本法上の小規模企業者に該当する", 1, C5="中小企業基本法上の小規模企業者に該当しない", 2),0)</f>
        <v>0</v>
      </c>
      <c r="G5" s="1" t="s">
        <v>343</v>
      </c>
    </row>
    <row r="6" spans="2:7">
      <c r="E6" s="1" t="s">
        <v>336</v>
      </c>
      <c r="F6" s="1" t="s">
        <v>344</v>
      </c>
    </row>
    <row r="7" spans="2:7" ht="14">
      <c r="F7" s="1" t="str">
        <f>F5&amp;F4</f>
        <v>00</v>
      </c>
      <c r="G7" s="233" t="s">
        <v>345</v>
      </c>
    </row>
    <row r="8" spans="2:7">
      <c r="G8" s="233"/>
    </row>
    <row r="9" spans="2:7">
      <c r="B9" s="236" t="s">
        <v>346</v>
      </c>
      <c r="C9" s="236"/>
      <c r="D9" s="236"/>
      <c r="E9" s="236"/>
      <c r="F9" s="236"/>
      <c r="G9" s="236"/>
    </row>
    <row r="10" spans="2:7">
      <c r="B10" s="237" t="s">
        <v>333</v>
      </c>
      <c r="C10" s="237"/>
      <c r="D10" s="237" t="s">
        <v>347</v>
      </c>
      <c r="F10" s="237" t="s">
        <v>348</v>
      </c>
      <c r="G10" s="237" t="s">
        <v>77</v>
      </c>
    </row>
    <row r="11" spans="2:7">
      <c r="B11" s="1" t="s">
        <v>349</v>
      </c>
      <c r="C11" s="1" t="s">
        <v>350</v>
      </c>
      <c r="D11" s="234" t="s">
        <v>351</v>
      </c>
      <c r="F11" s="242">
        <v>0.66666666666666663</v>
      </c>
      <c r="G11" s="2">
        <v>10000000</v>
      </c>
    </row>
    <row r="12" spans="2:7">
      <c r="C12" s="1" t="s">
        <v>352</v>
      </c>
      <c r="D12" s="234" t="s">
        <v>353</v>
      </c>
      <c r="F12" s="242">
        <v>0.66666666666666663</v>
      </c>
      <c r="G12" s="2">
        <v>8000000</v>
      </c>
    </row>
    <row r="13" spans="2:7">
      <c r="B13" s="1" t="s">
        <v>354</v>
      </c>
      <c r="C13" s="1" t="s">
        <v>350</v>
      </c>
      <c r="D13" s="234" t="s">
        <v>355</v>
      </c>
      <c r="F13" s="242">
        <v>0.5</v>
      </c>
      <c r="G13" s="2">
        <v>10000000</v>
      </c>
    </row>
    <row r="14" spans="2:7">
      <c r="C14" s="1" t="s">
        <v>352</v>
      </c>
      <c r="D14" s="234" t="s">
        <v>356</v>
      </c>
      <c r="F14" s="242">
        <v>0.5</v>
      </c>
      <c r="G14" s="2">
        <v>8000000</v>
      </c>
    </row>
    <row r="16" spans="2:7">
      <c r="B16" s="236" t="s">
        <v>357</v>
      </c>
      <c r="C16" s="236"/>
      <c r="D16" s="236"/>
      <c r="E16" s="236"/>
      <c r="F16" s="236"/>
      <c r="G16" s="236"/>
    </row>
    <row r="17" spans="2:26">
      <c r="B17" s="237" t="s">
        <v>333</v>
      </c>
      <c r="C17" s="237"/>
      <c r="D17" s="237" t="s">
        <v>358</v>
      </c>
      <c r="F17" s="237" t="s">
        <v>358</v>
      </c>
    </row>
    <row r="18" spans="2:26">
      <c r="B18" s="237"/>
      <c r="C18" s="237"/>
      <c r="D18" s="237" t="s">
        <v>359</v>
      </c>
      <c r="F18" s="237" t="s">
        <v>360</v>
      </c>
    </row>
    <row r="19" spans="2:26">
      <c r="B19" s="1" t="s">
        <v>361</v>
      </c>
      <c r="C19" s="243" t="str">
        <f>IFERROR(VLOOKUP($F$7, $D$11:$F$14, 3,0),"")</f>
        <v/>
      </c>
      <c r="D19" s="1" t="s">
        <v>362</v>
      </c>
      <c r="F19" s="1" t="s">
        <v>363</v>
      </c>
    </row>
    <row r="20" spans="2:26">
      <c r="B20" s="1" t="s">
        <v>77</v>
      </c>
      <c r="C20" s="241" t="str">
        <f>IFERROR(VLOOKUP($F$7, $D$11:$G$14, 4,0),"")</f>
        <v/>
      </c>
      <c r="D20" s="1" t="s">
        <v>364</v>
      </c>
      <c r="F20" s="1" t="s">
        <v>365</v>
      </c>
    </row>
    <row r="21" spans="2:26">
      <c r="B21" s="1" t="s">
        <v>366</v>
      </c>
      <c r="C21" s="241">
        <f>IFERROR(IF(メンテ用!$F$28&lt;1, メンテ用!$F$41, メンテ用!F35),0)</f>
        <v>0</v>
      </c>
    </row>
    <row r="22" spans="2:26">
      <c r="B22" s="1" t="s">
        <v>367</v>
      </c>
      <c r="C22" s="241">
        <f>F48</f>
        <v>0</v>
      </c>
    </row>
    <row r="24" spans="2:26">
      <c r="B24" s="236" t="s">
        <v>368</v>
      </c>
      <c r="C24" s="236"/>
      <c r="D24" s="236"/>
      <c r="E24" s="236"/>
      <c r="F24" s="236"/>
      <c r="G24" s="236"/>
    </row>
    <row r="25" spans="2:26">
      <c r="B25" s="238" t="s">
        <v>211</v>
      </c>
      <c r="C25" s="238"/>
      <c r="D25" s="238"/>
      <c r="E25" s="238"/>
      <c r="F25" s="237"/>
      <c r="G25" s="237"/>
      <c r="H25" s="237"/>
    </row>
    <row r="26" spans="2:26">
      <c r="B26" s="238"/>
      <c r="C26" s="238"/>
      <c r="D26" s="238"/>
      <c r="E26" s="238"/>
      <c r="F26" s="237"/>
      <c r="G26" s="237"/>
      <c r="H26" s="237"/>
    </row>
    <row r="27" spans="2:26">
      <c r="B27" s="1" t="s">
        <v>369</v>
      </c>
      <c r="Z27" s="234" t="s">
        <v>351</v>
      </c>
    </row>
    <row r="28" spans="2:26">
      <c r="B28" s="1" t="s">
        <v>370</v>
      </c>
      <c r="F28" s="239">
        <f>IF(F7="11",'公募申請（別紙）2'!$E$78,0)</f>
        <v>0</v>
      </c>
      <c r="G28" s="1" t="s">
        <v>371</v>
      </c>
    </row>
    <row r="29" spans="2:26">
      <c r="C29" s="1" t="s">
        <v>372</v>
      </c>
      <c r="F29" s="240">
        <f>IF(G29&lt;=F28,G29,F28)</f>
        <v>0</v>
      </c>
      <c r="G29" s="3">
        <v>12000000</v>
      </c>
      <c r="H29" s="3"/>
    </row>
    <row r="30" spans="2:26">
      <c r="C30" s="1" t="s">
        <v>373</v>
      </c>
      <c r="F30" s="240">
        <f>IF(G30&lt;=(F28-F29),G30,F28-F29)</f>
        <v>0</v>
      </c>
      <c r="G30" s="3">
        <v>4000000</v>
      </c>
      <c r="H30" s="3"/>
    </row>
    <row r="31" spans="2:26">
      <c r="B31" s="1" t="s">
        <v>374</v>
      </c>
      <c r="F31" s="3">
        <f>ROUNDDOWN(F32,0)+ROUNDDOWN(F33,0)</f>
        <v>0</v>
      </c>
    </row>
    <row r="32" spans="2:26">
      <c r="C32" s="1" t="s">
        <v>375</v>
      </c>
      <c r="F32" s="3">
        <f>F29*2/3</f>
        <v>0</v>
      </c>
      <c r="Z32" s="234" t="s">
        <v>353</v>
      </c>
    </row>
    <row r="33" spans="2:26">
      <c r="C33" s="1" t="s">
        <v>376</v>
      </c>
      <c r="F33" s="3">
        <f>F30*1/2</f>
        <v>0</v>
      </c>
    </row>
    <row r="34" spans="2:26">
      <c r="B34" s="1" t="s">
        <v>377</v>
      </c>
      <c r="F34" s="4">
        <v>1000000</v>
      </c>
    </row>
    <row r="35" spans="2:26">
      <c r="B35" s="1" t="s">
        <v>378</v>
      </c>
      <c r="F35" s="1">
        <f>IF($F$31&lt;$F$34,0,F31)</f>
        <v>0</v>
      </c>
      <c r="Z35" s="234" t="s">
        <v>355</v>
      </c>
    </row>
    <row r="37" spans="2:26">
      <c r="B37" s="1" t="s">
        <v>379</v>
      </c>
    </row>
    <row r="38" spans="2:26">
      <c r="B38" s="1" t="s">
        <v>370</v>
      </c>
      <c r="F38" s="239">
        <f>IF(F7="11",0,'公募申請（別紙）2'!E78)</f>
        <v>0</v>
      </c>
      <c r="G38" s="1" t="s">
        <v>380</v>
      </c>
    </row>
    <row r="39" spans="2:26">
      <c r="B39" s="1" t="s">
        <v>374</v>
      </c>
      <c r="F39" s="3">
        <f>ROUNDDOWN(IF($F$7="21", IF($F$38*1/2&lt;$G$40, $F$38*1/2, $G$40), IF($F$7="12", IF($F$38*2/3&lt;$G$39, $F$38*2/3, $G$39), IF(F38*1/2&lt;$G$39, F38*1/2, $G$39))),0)</f>
        <v>0</v>
      </c>
      <c r="G39" s="3">
        <v>8000000</v>
      </c>
    </row>
    <row r="40" spans="2:26">
      <c r="B40" s="1" t="s">
        <v>377</v>
      </c>
      <c r="F40" s="4">
        <v>1000000</v>
      </c>
      <c r="G40" s="3">
        <v>10000000</v>
      </c>
      <c r="Z40" s="234" t="s">
        <v>356</v>
      </c>
    </row>
    <row r="41" spans="2:26">
      <c r="B41" s="1" t="s">
        <v>378</v>
      </c>
      <c r="F41" s="3">
        <f>IF($F$39&lt;$F$40,0,F39)</f>
        <v>0</v>
      </c>
      <c r="G41" s="3"/>
    </row>
    <row r="43" spans="2:26">
      <c r="B43" s="236" t="s">
        <v>381</v>
      </c>
      <c r="C43" s="236"/>
      <c r="D43" s="236"/>
      <c r="E43" s="236"/>
      <c r="F43" s="236"/>
      <c r="G43" s="236"/>
    </row>
    <row r="44" spans="2:26">
      <c r="B44" s="238" t="s">
        <v>211</v>
      </c>
      <c r="C44" s="238"/>
      <c r="D44" s="238"/>
      <c r="E44" s="238"/>
      <c r="F44" s="237"/>
      <c r="G44" s="237"/>
    </row>
    <row r="45" spans="2:26">
      <c r="B45" s="238"/>
      <c r="C45" s="238"/>
      <c r="D45" s="238"/>
      <c r="E45" s="238"/>
      <c r="F45" s="237"/>
      <c r="G45" s="237"/>
    </row>
    <row r="46" spans="2:26">
      <c r="B46" s="1" t="s">
        <v>382</v>
      </c>
      <c r="F46" s="3">
        <f>'公募申請（別紙）2'!$E$102</f>
        <v>0</v>
      </c>
    </row>
    <row r="47" spans="2:26">
      <c r="B47" s="1" t="s">
        <v>374</v>
      </c>
      <c r="F47" s="3">
        <f>ROUNDDOWN($F$46*IFERROR(VLOOKUP($F$7, $D$11:$F$14, 3, 0),0),0)</f>
        <v>0</v>
      </c>
      <c r="G47" s="3">
        <v>1500000</v>
      </c>
    </row>
    <row r="48" spans="2:26">
      <c r="B48" s="1" t="s">
        <v>378</v>
      </c>
      <c r="F48" s="3">
        <f>IF($C$21=0,0,IF(F47&lt;=G47,F47,G47))</f>
        <v>0</v>
      </c>
    </row>
  </sheetData>
  <sheetProtection algorithmName="SHA-512" hashValue="AbU69igjnauw44/1bUjrJfGti5RsfHjmED4xe2vqqCdpAXB1THn2EBaYQwCNAiuB4/Bfo5ftvoft9tqQDK9PCw==" saltValue="KleFLANwpy5ogteR63h4kQ==" spinCount="100000" sheet="1" objects="1" scenarios="1" selectLockedCells="1" selectUnlockedCells="1"/>
  <phoneticPr fontId="2"/>
  <pageMargins left="0.7" right="0.7" top="0.75" bottom="0.75" header="0.3" footer="0.3"/>
  <ignoredErrors>
    <ignoredError sqref="D11 D12:D14 Z27:Z40" numberStoredAsText="1"/>
  </ignoredErrors>
  <drawing r:id="rId1"/>
</worksheet>
</file>

<file path=docMetadata/LabelInfo.xml><?xml version="1.0" encoding="utf-8"?>
<clbl:labelList xmlns:clbl="http://schemas.microsoft.com/office/2020/mipLabelMetadata">
  <clbl:label id="{ea60d57e-af5b-4752-ac57-3e4f28ca11dc}" enabled="1" method="Standard" siteId="{36da45f1-dd2c-4d1f-af13-5abe46b99921}" contentBits="0" removed="0"/>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公募申請（別紙）1</vt:lpstr>
      <vt:lpstr>公募申請（別紙）2</vt:lpstr>
      <vt:lpstr>メンテ用</vt:lpstr>
      <vt:lpstr>'公募申請（別紙）1'!Print_Area</vt:lpstr>
      <vt:lpstr>'公募申請（別紙）2'!Print_Area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中庭 未保</cp:lastModifiedBy>
  <cp:revision/>
  <dcterms:created xsi:type="dcterms:W3CDTF">2022-04-08T00:28:08Z</dcterms:created>
  <dcterms:modified xsi:type="dcterms:W3CDTF">2025-08-21T11:01:53Z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2022-04-08T00:28:36Z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e80c2a61-3b02-4ac4-912a-a84f493ff88b</vt:lpwstr>
  </property>
  <property fmtid="{D5CDD505-2E9C-101B-9397-08002B2CF9AE}" pid="8" name="MSIP_Label_ea60d57e-af5b-4752-ac57-3e4f28ca11dc_ContentBits">
    <vt:lpwstr>0</vt:lpwstr>
  </property>
</Properties>
</file>