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koichiro.tobita\AppData\Local\Box\Box Edit\Documents\BD472SDEL0upRH7CbvRzjw==\"/>
    </mc:Choice>
  </mc:AlternateContent>
  <xr:revisionPtr revIDLastSave="0" documentId="13_ncr:1_{FB220F15-A5D0-4FEF-9E63-C963511C4A29}" xr6:coauthVersionLast="47" xr6:coauthVersionMax="47" xr10:uidLastSave="{00000000-0000-0000-0000-000000000000}"/>
  <bookViews>
    <workbookView xWindow="19090" yWindow="-110" windowWidth="19420" windowHeight="10300" tabRatio="725" xr2:uid="{A082A374-61AC-48E4-94DA-25ECD65F4B0F}"/>
  </bookViews>
  <sheets>
    <sheet name="公募申請（別紙）1" sheetId="13" r:id="rId1"/>
    <sheet name="公募申請（別紙）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'公募申請（別紙）1'!$A$1:$H$73</definedName>
    <definedName name="_xlnm.Print_Area" localSheetId="1">'公募申請（別紙）2'!$A$1:$N$111</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12" l="1"/>
  <c r="H29" i="12" s="1" a="1"/>
  <c r="H29" i="12" s="1"/>
  <c r="E101" i="12"/>
  <c r="E98" i="12"/>
  <c r="E95" i="12"/>
  <c r="E92" i="12"/>
  <c r="E89" i="12"/>
  <c r="E86" i="12"/>
  <c r="E77" i="12"/>
  <c r="E71" i="12"/>
  <c r="E65" i="12"/>
  <c r="E63" i="12"/>
  <c r="E61" i="12"/>
  <c r="E55" i="12"/>
  <c r="E41" i="12"/>
  <c r="E40" i="12"/>
  <c r="E25" i="12"/>
  <c r="F23" i="12"/>
  <c r="E23" i="12"/>
  <c r="J19" i="12"/>
  <c r="I19" i="12"/>
  <c r="H19" i="12"/>
  <c r="G19" i="12"/>
  <c r="F19" i="12"/>
  <c r="E19" i="12"/>
  <c r="J40" i="12"/>
  <c r="I40" i="12"/>
  <c r="H40" i="12"/>
  <c r="G40" i="12"/>
  <c r="F40" i="12"/>
  <c r="G25" i="12"/>
  <c r="G28" i="12" s="1"/>
  <c r="G31" i="12" s="1"/>
  <c r="H25" i="12"/>
  <c r="H28" i="12"/>
  <c r="H31" i="12" s="1"/>
  <c r="I25" i="12"/>
  <c r="I28" i="12"/>
  <c r="I31" i="12" s="1"/>
  <c r="J25" i="12"/>
  <c r="J28" i="12" s="1"/>
  <c r="J31" i="12" s="1"/>
  <c r="F25" i="12"/>
  <c r="F28" i="12" s="1"/>
  <c r="F31" i="12" s="1"/>
  <c r="C4" i="18"/>
  <c r="F4" i="18" a="1"/>
  <c r="F4" i="18"/>
  <c r="C5" i="18"/>
  <c r="F5" i="18" s="1" a="1"/>
  <c r="F5" i="18" s="1"/>
  <c r="F7" i="18" s="1"/>
  <c r="J23" i="12"/>
  <c r="I23" i="12"/>
  <c r="H23" i="12"/>
  <c r="G23" i="12"/>
  <c r="J41" i="12"/>
  <c r="I41" i="12"/>
  <c r="H41" i="12"/>
  <c r="G41" i="12"/>
  <c r="F41" i="12"/>
  <c r="J46" i="12"/>
  <c r="F46" i="12"/>
  <c r="G46" i="12"/>
  <c r="G29" i="12" l="1" a="1"/>
  <c r="G29" i="12" s="1"/>
  <c r="J29" i="12" a="1"/>
  <c r="J29" i="12" s="1"/>
  <c r="I29" i="12" a="1"/>
  <c r="I29" i="12" s="1"/>
  <c r="E78" i="12"/>
  <c r="I46" i="12"/>
  <c r="H46" i="12"/>
  <c r="E102" i="12"/>
  <c r="F46" i="18" s="1"/>
  <c r="F47" i="18" s="1"/>
  <c r="E46" i="12"/>
  <c r="J30" i="12" a="1"/>
  <c r="J30" i="12" s="1"/>
  <c r="F30" i="12" a="1"/>
  <c r="F30" i="12" s="1"/>
  <c r="G30" i="12" a="1"/>
  <c r="G30" i="12" s="1"/>
  <c r="F29" i="12" a="1"/>
  <c r="F29" i="12" s="1"/>
  <c r="H30" i="12" a="1"/>
  <c r="H30" i="12" s="1"/>
  <c r="E31" i="12"/>
  <c r="J33" i="12" s="1" a="1"/>
  <c r="J33" i="12" s="1"/>
  <c r="I30" i="12" a="1"/>
  <c r="I30" i="12" s="1"/>
  <c r="C20" i="18"/>
  <c r="E80" i="12" s="1"/>
  <c r="F28" i="18"/>
  <c r="F38" i="18"/>
  <c r="F39" i="18" s="1"/>
  <c r="F41" i="18" s="1"/>
  <c r="C19" i="18"/>
  <c r="I32" i="12" l="1" a="1"/>
  <c r="I32" i="12" s="1"/>
  <c r="G32" i="12" a="1"/>
  <c r="G32" i="12" s="1"/>
  <c r="F32" i="12" a="1"/>
  <c r="F32" i="12" s="1"/>
  <c r="J32" i="12" a="1"/>
  <c r="J32" i="12" s="1"/>
  <c r="H32" i="12" a="1"/>
  <c r="H32" i="12" s="1"/>
  <c r="E103" i="12"/>
  <c r="E79" i="12"/>
  <c r="I33" i="12" a="1"/>
  <c r="I33" i="12" s="1"/>
  <c r="H33" i="12" a="1"/>
  <c r="H33" i="12" s="1"/>
  <c r="G33" i="12" a="1"/>
  <c r="G33" i="12" s="1"/>
  <c r="F33" i="12" a="1"/>
  <c r="F33" i="12" s="1"/>
  <c r="F26" i="13"/>
  <c r="F29" i="18"/>
  <c r="F32" i="18" s="1"/>
  <c r="C21" i="18"/>
  <c r="E81" i="12" s="1"/>
  <c r="E107" i="12" s="1"/>
  <c r="F27" i="13"/>
  <c r="E34" i="12" l="1"/>
  <c r="F48" i="18"/>
  <c r="C22" i="18" s="1"/>
  <c r="F30" i="18"/>
  <c r="F33" i="18" s="1"/>
  <c r="F31" i="18" s="1"/>
  <c r="F35" i="18" s="1"/>
  <c r="E104" i="12" l="1"/>
  <c r="E108" i="12" s="1"/>
  <c r="E109" i="12" s="1"/>
  <c r="F30" i="13" s="1"/>
  <c r="F28" i="13"/>
  <c r="F29"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DTFA</author>
    <author>DTFA/MM_shibata</author>
  </authors>
  <commentList>
    <comment ref="D16" authorId="0" shapeId="0" xr:uid="{654330CC-E42B-48E1-9C92-D4270E4749FD}">
      <text>
        <r>
          <rPr>
            <sz val="9"/>
            <color indexed="81"/>
            <rFont val="Yu Gothic UI"/>
            <family val="3"/>
            <charset val="128"/>
          </rPr>
          <t>【人件費記載上の注意点】
・（基本の考え方）対象期間において、従業員（正社員に準じた労働形態）が100%従事した場合を1名として換算してください。
・対象事業に100%従事しない従業員がいる場合は、従事割合に応じて「人件費」および「従業員数」を割引いてください。
（例）従事割合5割の場合は0.5名換算
・必要に応じて勤務時間等に鑑みて人数を調整してください。
（例）4時間勤務パートタイマー2名が従事→従業員（正社員に準じた労働形態）1名として換算
・派遣労働者や短時間労働者が従事する場合にも、従事者に係る経費を人件費に参入した場合は、従業員数に加える必要があります。</t>
        </r>
      </text>
    </comment>
    <comment ref="C17" authorId="0" shapeId="0" xr:uid="{12205DC9-128A-4CB2-93D8-D20152F41AEE}">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7" authorId="0" shapeId="0" xr:uid="{C57BE78F-BC5A-4D82-B302-9D9CE4C86A07}">
      <text>
        <r>
          <rPr>
            <sz val="9"/>
            <color indexed="81"/>
            <rFont val="Yu Gothic UI"/>
            <family val="3"/>
            <charset val="128"/>
          </rPr>
          <t>【記載上の注意】
財務数値（売上高等）の記載対象について、事業承継が
&lt;同一法人内の代表者交代に該当する場合&gt;
当該法人の財務数値を記入ください。
&lt;事業譲渡に該当する場合&gt;
被承継者から引き継ぐ事業に関する財務数値を記入ください。</t>
        </r>
      </text>
    </comment>
    <comment ref="C18" authorId="0" shapeId="0" xr:uid="{E6F0C048-CACA-4DF4-BA11-96FE93E9E16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9" authorId="0" shapeId="0" xr:uid="{0B226D38-B002-4B31-BF56-A34A87E3A309}">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20" authorId="0" shapeId="0" xr:uid="{D62F192C-FB30-4557-8B9B-69A179E31BE1}">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21" authorId="0" shapeId="0" xr:uid="{C88A9F0D-064F-460A-8FC0-519BF6138F2F}">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2" authorId="0" shapeId="0" xr:uid="{2448B977-A392-4809-BEC8-3044A33856D3}">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3" authorId="1" shapeId="0" xr:uid="{7219ADF7-C1D9-4F4E-A6AA-959CA9826CD4}">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4" authorId="0" shapeId="0" xr:uid="{4D2C2F59-4AAA-4E56-9B3F-7A3FDF3D211A}">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4" authorId="0" shapeId="0" xr:uid="{3621B0C2-CC97-4823-AF24-563C727D650E}">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5" authorId="0" shapeId="0" xr:uid="{89B1C967-A9E1-4D87-8128-9D7E3ADF85E8}">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<sst xmlns="http://schemas.openxmlformats.org/spreadsheetml/2006/main" count="798" uniqueCount="384">
  <si>
    <t>事業承継・M&amp;A補助金　12次公募 事業承継促進枠　公募申請（別紙）　承継予定者による生産性向上等に係る取組の内容や補助事業期間を通じた事業承継計画 1（申請期間：2025年8月22日～2025年9月19日）</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7" eb="79">
      <t>シンセイ</t>
    </rPh>
    <rPh sb="79" eb="81">
      <t>キカン</t>
    </rPh>
    <rPh sb="86" eb="87">
      <t>ネン</t>
    </rPh>
    <rPh sb="88" eb="89">
      <t>ガツ</t>
    </rPh>
    <rPh sb="91" eb="92">
      <t>ニチ</t>
    </rPh>
    <rPh sb="97" eb="98">
      <t>ネン</t>
    </rPh>
    <rPh sb="99" eb="100">
      <t>ガツ</t>
    </rPh>
    <rPh sb="102" eb="103">
      <t>ニチ</t>
    </rPh>
    <phoneticPr fontId="2"/>
  </si>
  <si>
    <t>＜記載に際しての注意＞　</t>
    <phoneticPr fontId="2"/>
  </si>
  <si>
    <t>目次</t>
    <rPh sb="0" eb="2">
      <t>モクジ</t>
    </rPh>
    <phoneticPr fontId="2"/>
  </si>
  <si>
    <t>必須</t>
    <rPh sb="0" eb="2">
      <t>ヒッス</t>
    </rPh>
    <phoneticPr fontId="2"/>
  </si>
  <si>
    <t>　・・・　回答必須の項目となりますので、入力漏れ等が無いよう、必ず全ての項目に回答を記載してください。</t>
    <phoneticPr fontId="2"/>
  </si>
  <si>
    <t>1.公募申請の概要</t>
    <rPh sb="2" eb="4">
      <t>コウボ</t>
    </rPh>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</si>
  <si>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</si>
  <si>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</si>
  <si>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</si>
  <si>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</si>
  <si>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</si>
  <si>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t>3.生産性向上等に係る取組の概要・詳細</t>
    <rPh sb="2" eb="5">
      <t>セイサンセイ</t>
    </rPh>
    <rPh sb="5" eb="7">
      <t>コウジョウ</t>
    </rPh>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</si>
  <si>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</si>
  <si>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4.生産性向上等に係る取組における実施体制（人員）</t>
    <rPh sb="2" eb="5">
      <t>セイサンセイ</t>
    </rPh>
    <rPh sb="5" eb="7">
      <t>コウジョウ</t>
    </rPh>
    <rPh sb="7" eb="8">
      <t>トウ</t>
    </rPh>
    <rPh sb="9" eb="10">
      <t>カカ</t>
    </rPh>
    <phoneticPr fontId="2"/>
  </si>
  <si>
    <t>■G列の「jGrants上のラベル（項目）名」に記載がある項目については、jGtants上の項目と回答を整合させる必要がありますので、（コピー＆ペースト機能等を利用して）jGrants上に転記してください。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</si>
  <si>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</si>
  <si>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</si>
  <si>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</si>
  <si>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</si>
  <si>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</si>
  <si>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</si>
  <si>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jGrants上のラベル（項目）名</t>
    <rPh sb="7" eb="8">
      <t>ジョウ</t>
    </rPh>
    <rPh sb="13" eb="15">
      <t>コウモク</t>
    </rPh>
    <rPh sb="16" eb="17">
      <t>メイ</t>
    </rPh>
    <phoneticPr fontId="2"/>
  </si>
  <si>
    <t>*</t>
    <phoneticPr fontId="2"/>
  </si>
  <si>
    <t>必須</t>
    <phoneticPr fontId="2"/>
  </si>
  <si>
    <t>1</t>
    <phoneticPr fontId="2"/>
  </si>
  <si>
    <t>記入日</t>
    <rPh sb="0" eb="3">
      <t>キニュウビ</t>
    </rPh>
    <phoneticPr fontId="2"/>
  </si>
  <si>
    <t>西暦で記入してください。（2025年XX月XX日）</t>
    <rPh sb="0" eb="2">
      <t>セイレキ</t>
    </rPh>
    <rPh sb="3" eb="5">
      <t>キニュウ</t>
    </rPh>
    <rPh sb="17" eb="18">
      <t>ネン</t>
    </rPh>
    <rPh sb="20" eb="21">
      <t>ガツ</t>
    </rPh>
    <rPh sb="23" eb="24">
      <t>ニチ</t>
    </rPh>
    <phoneticPr fontId="2"/>
  </si>
  <si>
    <t>2</t>
    <phoneticPr fontId="2"/>
  </si>
  <si>
    <t>補助事業者名</t>
    <phoneticPr fontId="2"/>
  </si>
  <si>
    <t>法人の場合は法人名、個人（個人事業主／被承継者）</t>
    <rPh sb="0" eb="2">
      <t>ホウジン</t>
    </rPh>
    <rPh sb="3" eb="5">
      <t>バアイ</t>
    </rPh>
    <rPh sb="6" eb="9">
      <t>ホウジンメイ</t>
    </rPh>
    <rPh sb="10" eb="12">
      <t>コジン</t>
    </rPh>
    <rPh sb="13" eb="15">
      <t>コジン</t>
    </rPh>
    <rPh sb="15" eb="18">
      <t>ジギョウヌシ</t>
    </rPh>
    <rPh sb="19" eb="23">
      <t>ヒショウケイシャ</t>
    </rPh>
    <phoneticPr fontId="2"/>
  </si>
  <si>
    <t>0302_法人名、又は、0304_個人事業主／氏名</t>
    <rPh sb="9" eb="10">
      <t>マタ</t>
    </rPh>
    <phoneticPr fontId="2"/>
  </si>
  <si>
    <t>*</t>
  </si>
  <si>
    <t>2-1</t>
    <phoneticPr fontId="2"/>
  </si>
  <si>
    <t>補助事業者名（カナ）</t>
    <phoneticPr fontId="2"/>
  </si>
  <si>
    <t>の場合は氏名を記載してください。</t>
    <rPh sb="1" eb="3">
      <t>バアイ</t>
    </rPh>
    <rPh sb="4" eb="6">
      <t>シメイ</t>
    </rPh>
    <rPh sb="7" eb="9">
      <t>キサイ</t>
    </rPh>
    <phoneticPr fontId="2"/>
  </si>
  <si>
    <t>0303_法人名（カナ）、又は、0305_個人事業主／氏名（カナ）</t>
    <rPh sb="13" eb="14">
      <t>マタ</t>
    </rPh>
    <phoneticPr fontId="2"/>
  </si>
  <si>
    <t>事業承継予定日</t>
    <rPh sb="0" eb="4">
      <t>ジギョウショウケイ</t>
    </rPh>
    <rPh sb="4" eb="7">
      <t>ヨテイビ</t>
    </rPh>
    <phoneticPr fontId="2"/>
  </si>
  <si>
    <t>2025年9月19日以降の該当日を西暦にて記載してください。</t>
    <rPh sb="4" eb="5">
      <t>ネン</t>
    </rPh>
    <rPh sb="21" eb="23">
      <t>キサイ</t>
    </rPh>
    <phoneticPr fontId="2"/>
  </si>
  <si>
    <t>0204_事業承継予定日</t>
    <rPh sb="5" eb="9">
      <t>ジギョウショウケイ</t>
    </rPh>
    <rPh sb="9" eb="12">
      <t>ヨテイビ</t>
    </rPh>
    <phoneticPr fontId="2"/>
  </si>
  <si>
    <t>4</t>
    <phoneticPr fontId="2"/>
  </si>
  <si>
    <t>事業承継の形態</t>
    <phoneticPr fontId="2"/>
  </si>
  <si>
    <t>該当する形態を、選択肢より回答してください。</t>
    <rPh sb="0" eb="2">
      <t>ガイトウ</t>
    </rPh>
    <rPh sb="4" eb="6">
      <t>ケイタイ</t>
    </rPh>
    <rPh sb="8" eb="11">
      <t>センタクシ</t>
    </rPh>
    <rPh sb="13" eb="15">
      <t>カイトウ</t>
    </rPh>
    <phoneticPr fontId="2"/>
  </si>
  <si>
    <t>0206_事業承継の形態</t>
    <phoneticPr fontId="2"/>
  </si>
  <si>
    <t>5</t>
    <phoneticPr fontId="2"/>
  </si>
  <si>
    <t>被承継者名</t>
    <phoneticPr fontId="2"/>
  </si>
  <si>
    <t>被承継者が法人の場合は法人名、個人事業主の場合は氏名を記入してください。</t>
    <phoneticPr fontId="2"/>
  </si>
  <si>
    <t>5-1</t>
    <phoneticPr fontId="2"/>
  </si>
  <si>
    <t>被承継者との共同申請に該当するか</t>
    <phoneticPr fontId="2"/>
  </si>
  <si>
    <t>個人事業主による承継の場合は、共同申請が必須となります。</t>
    <rPh sb="0" eb="4">
      <t>コジンジギョウ</t>
    </rPh>
    <rPh sb="4" eb="5">
      <t>ヌシ</t>
    </rPh>
    <rPh sb="8" eb="10">
      <t>ショウケイ</t>
    </rPh>
    <rPh sb="11" eb="13">
      <t>バアイ</t>
    </rPh>
    <rPh sb="15" eb="19">
      <t>キョウドウシンセイ</t>
    </rPh>
    <rPh sb="20" eb="22">
      <t>ヒッス</t>
    </rPh>
    <phoneticPr fontId="2"/>
  </si>
  <si>
    <t>0110_共同申請を行う</t>
    <rPh sb="5" eb="7">
      <t>キョウドウ</t>
    </rPh>
    <rPh sb="7" eb="9">
      <t>シンセイ</t>
    </rPh>
    <rPh sb="10" eb="11">
      <t>オコナ</t>
    </rPh>
    <phoneticPr fontId="2"/>
  </si>
  <si>
    <t>5-2</t>
    <phoneticPr fontId="2"/>
  </si>
  <si>
    <t>承継予定者の被承継者との関係</t>
    <rPh sb="0" eb="2">
      <t>ショウケイ</t>
    </rPh>
    <rPh sb="2" eb="5">
      <t>ヨテイシャ</t>
    </rPh>
    <rPh sb="6" eb="10">
      <t>ヒショウケイシャ</t>
    </rPh>
    <rPh sb="12" eb="14">
      <t>カンケイ</t>
    </rPh>
    <phoneticPr fontId="2"/>
  </si>
  <si>
    <t>承継予定者と被承継者の関係を具体的に記載してください
承継予定者と被承継者が親族の場合は、血縁関係または婚姻関係を記載してください</t>
    <phoneticPr fontId="2"/>
  </si>
  <si>
    <t>0208_承継予定者の被承継者との関係</t>
    <rPh sb="5" eb="10">
      <t>ショウケイヨテイシャ</t>
    </rPh>
    <rPh sb="11" eb="15">
      <t>ヒショウケイシャ</t>
    </rPh>
    <rPh sb="17" eb="19">
      <t>カンケイ</t>
    </rPh>
    <phoneticPr fontId="2"/>
  </si>
  <si>
    <t>6</t>
    <phoneticPr fontId="2"/>
  </si>
  <si>
    <t>事業の名称（事業計画名）</t>
    <rPh sb="6" eb="11">
      <t>ジギョウケイカクメイ</t>
    </rPh>
    <phoneticPr fontId="2"/>
  </si>
  <si>
    <t>「事業の名称」項目には、生産性向上等に係る取組の概要等を踏まえ、30字以内で補助対象事業に事業名を付し、当該名称を記載してください。　
例） ○○の○○○○化に伴う○○○○事業の新設、等</t>
    <rPh sb="12" eb="15">
      <t>セイサンセイ</t>
    </rPh>
    <rPh sb="15" eb="17">
      <t>コウジョウ</t>
    </rPh>
    <rPh sb="17" eb="18">
      <t>トウ</t>
    </rPh>
    <phoneticPr fontId="2"/>
  </si>
  <si>
    <t>6-1</t>
    <phoneticPr fontId="2"/>
  </si>
  <si>
    <t>補助率に関する補助対象者の要件</t>
    <rPh sb="0" eb="3">
      <t>ホジョリツ</t>
    </rPh>
    <rPh sb="4" eb="5">
      <t>カン</t>
    </rPh>
    <rPh sb="7" eb="12">
      <t>ホジョタイショウシャ</t>
    </rPh>
    <rPh sb="13" eb="15">
      <t>ヨウケン</t>
    </rPh>
    <phoneticPr fontId="2"/>
  </si>
  <si>
    <t>補助対象者が中小企業基本法上の小規模企業者に該当する場合の補助率は2/3以内、該当しない場合は1/2以内となります。
※補助額の内、800万円を超え1,000万円以下の部分に対応する補助率は、一律1/2以内となります。</t>
    <rPh sb="2" eb="5">
      <t>タイショウシャ</t>
    </rPh>
    <rPh sb="29" eb="32">
      <t>ホジョリツ</t>
    </rPh>
    <rPh sb="36" eb="38">
      <t>イナイ</t>
    </rPh>
    <rPh sb="39" eb="41">
      <t>ガイトウ</t>
    </rPh>
    <rPh sb="44" eb="46">
      <t>バアイ</t>
    </rPh>
    <rPh sb="50" eb="52">
      <t>イナイ</t>
    </rPh>
    <rPh sb="87" eb="89">
      <t>タイオウ</t>
    </rPh>
    <phoneticPr fontId="2"/>
  </si>
  <si>
    <t>0502_補助率に関する要件として、該当するものを選択してください。</t>
    <phoneticPr fontId="2"/>
  </si>
  <si>
    <t>6-2</t>
    <phoneticPr fontId="2"/>
  </si>
  <si>
    <t>補助事業期間における賃上げ実施の有無</t>
    <rPh sb="0" eb="4">
      <t>ホジョジギョウ</t>
    </rPh>
    <rPh sb="4" eb="6">
      <t>キカン</t>
    </rPh>
    <rPh sb="10" eb="12">
      <t>チンア</t>
    </rPh>
    <rPh sb="13" eb="15">
      <t>ジッシ</t>
    </rPh>
    <rPh sb="16" eb="18">
      <t>ウム</t>
    </rPh>
    <phoneticPr fontId="2"/>
  </si>
  <si>
    <t>補助事業期間において一定の賃上げを実施した場合においては、補助上限額が1,000万円以内となります（賃上げを実施しない場合補助上限額は800万円以内）。</t>
    <rPh sb="42" eb="44">
      <t>イナイイナイ</t>
    </rPh>
    <phoneticPr fontId="2"/>
  </si>
  <si>
    <t>0551_補助事業期間における賃上げ実施の有無</t>
    <phoneticPr fontId="2"/>
  </si>
  <si>
    <t>7</t>
    <phoneticPr fontId="2"/>
  </si>
  <si>
    <t>事業計画における生産性向上要件の該当</t>
    <phoneticPr fontId="2"/>
  </si>
  <si>
    <t>※該当しない場合は公募申請要件を充足しないので注意すること。</t>
    <rPh sb="9" eb="11">
      <t>コウボ</t>
    </rPh>
    <phoneticPr fontId="2"/>
  </si>
  <si>
    <t>0635_本補助事業計画における、生産性向上要件の該当確認</t>
    <phoneticPr fontId="2"/>
  </si>
  <si>
    <t>8</t>
    <phoneticPr fontId="2"/>
  </si>
  <si>
    <t>申請時の交付予定額等</t>
    <rPh sb="0" eb="2">
      <t>シンセイ</t>
    </rPh>
    <rPh sb="2" eb="3">
      <t>ジ</t>
    </rPh>
    <rPh sb="4" eb="6">
      <t>コウフ</t>
    </rPh>
    <rPh sb="6" eb="8">
      <t>ヨテイ</t>
    </rPh>
    <rPh sb="8" eb="9">
      <t>ガク</t>
    </rPh>
    <rPh sb="9" eb="10">
      <t>トウ</t>
    </rPh>
    <phoneticPr fontId="2"/>
  </si>
  <si>
    <t>交付予定額については「公募申請（別紙）2」シートから自動反映されます。</t>
    <rPh sb="11" eb="13">
      <t>コウボ</t>
    </rPh>
    <phoneticPr fontId="2"/>
  </si>
  <si>
    <t>8-1</t>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</si>
  <si>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</si>
  <si>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</si>
  <si>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</si>
  <si>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8-2</t>
    <phoneticPr fontId="2"/>
  </si>
  <si>
    <t>補助上限額</t>
    <rPh sb="0" eb="5">
      <t>ホジョジョウゲンガク</t>
    </rPh>
    <phoneticPr fontId="2"/>
  </si>
  <si>
    <t>入力不要</t>
    <phoneticPr fontId="2"/>
  </si>
  <si>
    <t>8-3</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</si>
  <si>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</si>
  <si>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</si>
  <si>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</si>
  <si>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8-4</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</si>
  <si>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</si>
  <si>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</si>
  <si>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8-5</t>
    <phoneticPr fontId="2"/>
  </si>
  <si>
    <t>合計：交付予定額（単位：円）</t>
    <phoneticPr fontId="2"/>
  </si>
  <si>
    <t>5820_合計：交付予定額（単位：円）</t>
    <phoneticPr fontId="2"/>
  </si>
  <si>
    <t>youkaku</t>
    <phoneticPr fontId="2"/>
  </si>
  <si>
    <t>記載項目</t>
    <rPh sb="0" eb="4">
      <t>キサイコウモク</t>
    </rPh>
    <phoneticPr fontId="2"/>
  </si>
  <si>
    <t>被承継者が承継者（承継予定者）に譲り渡す対象会社又は対象事業の概要</t>
    <rPh sb="0" eb="4">
      <t>ヒショウケイシャ</t>
    </rPh>
    <rPh sb="5" eb="8">
      <t>ショウケイシャ</t>
    </rPh>
    <rPh sb="9" eb="14">
      <t>ショウケイヨテイシャ</t>
    </rPh>
    <rPh sb="16" eb="17">
      <t>ユズ</t>
    </rPh>
    <rPh sb="18" eb="19">
      <t>ワタ</t>
    </rPh>
    <rPh sb="20" eb="24">
      <t>タイショウカイシャ</t>
    </rPh>
    <rPh sb="24" eb="25">
      <t>マタ</t>
    </rPh>
    <rPh sb="26" eb="28">
      <t>タイショウ</t>
    </rPh>
    <rPh sb="28" eb="30">
      <t>ジギョウ</t>
    </rPh>
    <phoneticPr fontId="2"/>
  </si>
  <si>
    <t>被承継者が営む既存事業の概要（製造・販売・提供してきた商品・サービスの内容、対象となる顧客、事業の特徴、課題等）について記載してください。</t>
    <rPh sb="0" eb="4">
      <t>ヒショウケイシャ</t>
    </rPh>
    <phoneticPr fontId="2"/>
  </si>
  <si>
    <t>0633_承継対象の事業概要</t>
    <phoneticPr fontId="2"/>
  </si>
  <si>
    <t>地域への貢献内容</t>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</si>
  <si>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</si>
  <si>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0501_補助対象者の地域への貢献の内容のうち、当てはまるものをすべて選択してください。</t>
    <phoneticPr fontId="2"/>
  </si>
  <si>
    <t>地域への貢献内容の詳細</t>
    <rPh sb="6" eb="8">
      <t>ナイヨウ</t>
    </rPh>
    <phoneticPr fontId="2"/>
  </si>
  <si>
    <t>上記項目で選択した①～⑥について、各番号に該当する根拠をそれぞれ記載してください。
※数値や裏付けとなる事実を交えて定量的・具体的に記載すること。
※既存事業に加えて、生産性向上等に係る取組によって効果が期待できる貢献内容（該当番号）がある場合は、該当番号と期待できる貢献内容を具体的に記載してください。</t>
    <rPh sb="2" eb="4">
      <t>コウモク</t>
    </rPh>
    <rPh sb="5" eb="7">
      <t>センタク</t>
    </rPh>
    <rPh sb="17" eb="20">
      <t>カクバンゴウ</t>
    </rPh>
    <rPh sb="85" eb="88">
      <t>セイサンセイ</t>
    </rPh>
    <rPh sb="88" eb="91">
      <t>コウジョウトウ</t>
    </rPh>
    <rPh sb="92" eb="93">
      <t>カカ</t>
    </rPh>
    <rPh sb="94" eb="96">
      <t>トリクミ</t>
    </rPh>
    <rPh sb="100" eb="102">
      <t>コウカ</t>
    </rPh>
    <rPh sb="103" eb="105">
      <t>キタイ</t>
    </rPh>
    <rPh sb="108" eb="110">
      <t>コウケン</t>
    </rPh>
    <rPh sb="110" eb="112">
      <t>ナイヨウ</t>
    </rPh>
    <rPh sb="113" eb="115">
      <t>ガイトウ</t>
    </rPh>
    <rPh sb="115" eb="117">
      <t>バンゴウ</t>
    </rPh>
    <rPh sb="121" eb="123">
      <t>バアイ</t>
    </rPh>
    <rPh sb="125" eb="127">
      <t>ガイトウ</t>
    </rPh>
    <rPh sb="127" eb="129">
      <t>バンゴウ</t>
    </rPh>
    <rPh sb="130" eb="132">
      <t>キタイ</t>
    </rPh>
    <rPh sb="135" eb="139">
      <t>コウケンナイヨウ</t>
    </rPh>
    <rPh sb="140" eb="143">
      <t>グタイテキ</t>
    </rPh>
    <rPh sb="144" eb="146">
      <t>キサイ</t>
    </rPh>
    <phoneticPr fontId="2"/>
  </si>
  <si>
    <t>事業承継の経緯</t>
    <phoneticPr fontId="2"/>
  </si>
  <si>
    <t>事業を承継する理由、時期、手法等、事業承継の経緯について記載してください。</t>
    <rPh sb="17" eb="19">
      <t>ジギョウ</t>
    </rPh>
    <rPh sb="19" eb="21">
      <t>ショウケイ</t>
    </rPh>
    <rPh sb="22" eb="24">
      <t>ケイイ</t>
    </rPh>
    <phoneticPr fontId="2"/>
  </si>
  <si>
    <t>3.生産性向上等に係る取組の概要・詳細</t>
    <rPh sb="2" eb="7">
      <t>セイサンセイコウジョウ</t>
    </rPh>
    <rPh sb="7" eb="8">
      <t>トウ</t>
    </rPh>
    <rPh sb="9" eb="10">
      <t>カカ</t>
    </rPh>
    <rPh sb="11" eb="13">
      <t>トリクミ</t>
    </rPh>
    <rPh sb="14" eb="16">
      <t>ガイヨウ</t>
    </rPh>
    <rPh sb="17" eb="19">
      <t>ショウサイ</t>
    </rPh>
    <phoneticPr fontId="2"/>
  </si>
  <si>
    <t>生産性向上等に係る取組の概要</t>
    <rPh sb="0" eb="3">
      <t>セイサンセイ</t>
    </rPh>
    <rPh sb="3" eb="6">
      <t>コウジョウトウ</t>
    </rPh>
    <rPh sb="7" eb="8">
      <t>カカ</t>
    </rPh>
    <rPh sb="9" eb="11">
      <t>トリクミ</t>
    </rPh>
    <rPh sb="12" eb="14">
      <t>ガイヨウ</t>
    </rPh>
    <phoneticPr fontId="2"/>
  </si>
  <si>
    <t>以下（2.生産性向上等に係る取組の詳細）の内容を踏まえて、生産性向上等に係る取組の概要を30～100字程度で記載してください。</t>
    <rPh sb="5" eb="8">
      <t>セイサンセイ</t>
    </rPh>
    <rPh sb="8" eb="10">
      <t>コウジョウ</t>
    </rPh>
    <rPh sb="29" eb="32">
      <t>セイサンセイ</t>
    </rPh>
    <rPh sb="32" eb="34">
      <t>コウジョウ</t>
    </rPh>
    <phoneticPr fontId="2"/>
  </si>
  <si>
    <t>生産性向上等に係る取組の詳細</t>
    <rPh sb="0" eb="3">
      <t>セイサンセイ</t>
    </rPh>
    <rPh sb="3" eb="5">
      <t>コウジョウ</t>
    </rPh>
    <rPh sb="5" eb="6">
      <t>トウ</t>
    </rPh>
    <rPh sb="7" eb="8">
      <t>カカ</t>
    </rPh>
    <rPh sb="9" eb="11">
      <t>トリクミ</t>
    </rPh>
    <rPh sb="12" eb="14">
      <t>ショウサイ</t>
    </rPh>
    <phoneticPr fontId="2"/>
  </si>
  <si>
    <r>
      <t>生産性向上等に係る取組（</t>
    </r>
    <r>
      <rPr>
        <u/>
        <sz val="10"/>
        <color theme="1"/>
        <rFont val="Yu Gothic UI"/>
        <family val="3"/>
        <charset val="128"/>
      </rPr>
      <t>以下、「取組」とする。</t>
    </r>
    <r>
      <rPr>
        <sz val="10"/>
        <color theme="1"/>
        <rFont val="Yu Gothic UI"/>
        <family val="3"/>
        <charset val="128"/>
      </rPr>
      <t>）について記載してください。</t>
    </r>
    <rPh sb="0" eb="3">
      <t>セイサンセイ</t>
    </rPh>
    <rPh sb="3" eb="5">
      <t>コウジョウ</t>
    </rPh>
    <phoneticPr fontId="2"/>
  </si>
  <si>
    <t>取組の内容（スキーム / ビジネスモデル / 設備投資等）</t>
    <rPh sb="0" eb="2">
      <t>トリクミ</t>
    </rPh>
    <rPh sb="3" eb="5">
      <t>ナイヨウ</t>
    </rPh>
    <rPh sb="19" eb="20">
      <t>トウ</t>
    </rPh>
    <rPh sb="23" eb="27">
      <t>セツビトウシ</t>
    </rPh>
    <phoneticPr fontId="2"/>
  </si>
  <si>
    <t>取組の具体的な内容（事業スキームやビジネスモデル、設備投資等）を記載してください。
なお、「生産性向上等に係る取組」とは、補助事業計画期間における付加価値額（又は従業員一人当たりの付加価値額）が年平均成長率3％以上の達成が見込まれる取組を指します。</t>
    <rPh sb="25" eb="29">
      <t>セツビトウシ</t>
    </rPh>
    <rPh sb="47" eb="50">
      <t>セイサンセイ</t>
    </rPh>
    <rPh sb="50" eb="52">
      <t>コウジョウ</t>
    </rPh>
    <rPh sb="52" eb="53">
      <t>トウ</t>
    </rPh>
    <rPh sb="54" eb="55">
      <t>カカ</t>
    </rPh>
    <rPh sb="56" eb="58">
      <t>トリクミ</t>
    </rPh>
    <rPh sb="109" eb="111">
      <t>タッセイ</t>
    </rPh>
    <rPh sb="112" eb="114">
      <t>ミコ</t>
    </rPh>
    <rPh sb="117" eb="119">
      <t>トリクミ</t>
    </rPh>
    <rPh sb="120" eb="121">
      <t>サ</t>
    </rPh>
    <phoneticPr fontId="2"/>
  </si>
  <si>
    <t>2-1-1</t>
    <phoneticPr fontId="2"/>
  </si>
  <si>
    <t>取組の実施場所</t>
    <rPh sb="3" eb="5">
      <t>ジッシ</t>
    </rPh>
    <rPh sb="5" eb="7">
      <t>バショ</t>
    </rPh>
    <phoneticPr fontId="2"/>
  </si>
  <si>
    <t>生産性向上等に係る取組の実施場所を記載してください（複数の場合は列挙）。
例：自社（本社）、○○工場、等
実施場所が自社以外に及ぶ場合は、その理由も併せて記載してください。</t>
    <rPh sb="0" eb="3">
      <t>セイサンセイ</t>
    </rPh>
    <rPh sb="3" eb="5">
      <t>コウジョウ</t>
    </rPh>
    <rPh sb="5" eb="6">
      <t>トウ</t>
    </rPh>
    <rPh sb="7" eb="8">
      <t>カカ</t>
    </rPh>
    <rPh sb="9" eb="11">
      <t>トリクミ</t>
    </rPh>
    <rPh sb="12" eb="14">
      <t>ジッシ</t>
    </rPh>
    <rPh sb="14" eb="16">
      <t>バショ</t>
    </rPh>
    <rPh sb="17" eb="19">
      <t>キサイ</t>
    </rPh>
    <rPh sb="26" eb="28">
      <t>フクスウ</t>
    </rPh>
    <rPh sb="29" eb="31">
      <t>バアイ</t>
    </rPh>
    <rPh sb="32" eb="34">
      <t>レッキョ</t>
    </rPh>
    <rPh sb="37" eb="38">
      <t>レイ</t>
    </rPh>
    <rPh sb="39" eb="41">
      <t>ジシャ</t>
    </rPh>
    <rPh sb="42" eb="44">
      <t>ホンシャ</t>
    </rPh>
    <rPh sb="48" eb="50">
      <t>コウジョウ</t>
    </rPh>
    <rPh sb="51" eb="52">
      <t>トウ</t>
    </rPh>
    <rPh sb="53" eb="55">
      <t>ジッシ</t>
    </rPh>
    <rPh sb="55" eb="57">
      <t>バショ</t>
    </rPh>
    <rPh sb="58" eb="60">
      <t>ジシャ</t>
    </rPh>
    <rPh sb="60" eb="62">
      <t>イガイ</t>
    </rPh>
    <rPh sb="63" eb="64">
      <t>オヨ</t>
    </rPh>
    <rPh sb="65" eb="67">
      <t>バアイ</t>
    </rPh>
    <rPh sb="71" eb="73">
      <t>リユウ</t>
    </rPh>
    <rPh sb="74" eb="75">
      <t>アワ</t>
    </rPh>
    <rPh sb="77" eb="79">
      <t>キサイ</t>
    </rPh>
    <phoneticPr fontId="2"/>
  </si>
  <si>
    <t>2-1-2</t>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</si>
  <si>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</si>
  <si>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</si>
  <si>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2-1-3</t>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</si>
  <si>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</si>
  <si>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</si>
  <si>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2-2</t>
    <phoneticPr fontId="2"/>
  </si>
  <si>
    <t>取組の目的・必要性</t>
    <rPh sb="3" eb="5">
      <t>モクテキ</t>
    </rPh>
    <rPh sb="6" eb="9">
      <t>ヒツヨウセイ</t>
    </rPh>
    <phoneticPr fontId="2"/>
  </si>
  <si>
    <t>今回の生産性向上等に係る取組が、対象会社・事業の成長及び地域経済の発展等にどのように資するものであるか具体的に記載してください。</t>
    <rPh sb="0" eb="2">
      <t>コンカイ</t>
    </rPh>
    <rPh sb="3" eb="9">
      <t>セイサンセイコウジョウトウ</t>
    </rPh>
    <rPh sb="10" eb="11">
      <t>カカ</t>
    </rPh>
    <rPh sb="12" eb="14">
      <t>トリクミ</t>
    </rPh>
    <rPh sb="16" eb="20">
      <t>タイショウカイシャ</t>
    </rPh>
    <rPh sb="21" eb="23">
      <t>ジギョウ</t>
    </rPh>
    <rPh sb="24" eb="26">
      <t>セイチョウ</t>
    </rPh>
    <rPh sb="26" eb="27">
      <t>オヨ</t>
    </rPh>
    <rPh sb="28" eb="32">
      <t>チイキケイザイ</t>
    </rPh>
    <rPh sb="33" eb="36">
      <t>ハッテントウ</t>
    </rPh>
    <rPh sb="42" eb="43">
      <t>シ</t>
    </rPh>
    <rPh sb="51" eb="54">
      <t>グタイテキ</t>
    </rPh>
    <rPh sb="55" eb="57">
      <t>キサイ</t>
    </rPh>
    <phoneticPr fontId="2"/>
  </si>
  <si>
    <t>2-3</t>
    <phoneticPr fontId="2"/>
  </si>
  <si>
    <t>被承継者より承継する事業の強みや特徴の、取組への活用</t>
    <rPh sb="0" eb="4">
      <t>ヒショウケイシャ</t>
    </rPh>
    <rPh sb="6" eb="8">
      <t>ショウケイ</t>
    </rPh>
    <rPh sb="10" eb="12">
      <t>ジギョウ</t>
    </rPh>
    <rPh sb="20" eb="22">
      <t>トリクミ</t>
    </rPh>
    <phoneticPr fontId="2"/>
  </si>
  <si>
    <t>被承継者から承継する事業の強みや特徴・経営資源を、生産性向上等に係る取組の中でどのように活用するかについて記載してください。
※引き継いだ経営資源が活用されていないと判断された場合、補助対象外とみなされる可能性があります。</t>
    <rPh sb="19" eb="23">
      <t>ケイエイシゲン</t>
    </rPh>
    <rPh sb="65" eb="66">
      <t>ヒ</t>
    </rPh>
    <rPh sb="67" eb="68">
      <t>ツ</t>
    </rPh>
    <rPh sb="70" eb="74">
      <t>ケイエイシゲン</t>
    </rPh>
    <rPh sb="75" eb="77">
      <t>カツヨウ</t>
    </rPh>
    <rPh sb="84" eb="86">
      <t>ハンダン</t>
    </rPh>
    <rPh sb="89" eb="91">
      <t>バアイ</t>
    </rPh>
    <rPh sb="92" eb="96">
      <t>ホジョタイショウ</t>
    </rPh>
    <rPh sb="96" eb="97">
      <t>ガイ</t>
    </rPh>
    <rPh sb="103" eb="106">
      <t>カノウセイ</t>
    </rPh>
    <phoneticPr fontId="2"/>
  </si>
  <si>
    <t>2-4</t>
    <phoneticPr fontId="2"/>
  </si>
  <si>
    <t>取組の実現可能性</t>
    <rPh sb="0" eb="2">
      <t>トリクミ</t>
    </rPh>
    <rPh sb="3" eb="8">
      <t>ジツゲンカノウセイ</t>
    </rPh>
    <phoneticPr fontId="2"/>
  </si>
  <si>
    <t>取組を通して提供される商品・サービスのコンセプト及びその具体化までの手法やプロセスを具体的に記載してください。</t>
    <rPh sb="0" eb="2">
      <t>トリクミ</t>
    </rPh>
    <rPh sb="3" eb="4">
      <t>トオ</t>
    </rPh>
    <rPh sb="6" eb="8">
      <t>テイキョウ</t>
    </rPh>
    <rPh sb="11" eb="13">
      <t>ショウヒン</t>
    </rPh>
    <rPh sb="24" eb="25">
      <t>オヨ</t>
    </rPh>
    <rPh sb="28" eb="31">
      <t>グタイカ</t>
    </rPh>
    <rPh sb="34" eb="36">
      <t>シュホウ</t>
    </rPh>
    <rPh sb="42" eb="45">
      <t>グタイテキ</t>
    </rPh>
    <rPh sb="46" eb="48">
      <t>キサイ</t>
    </rPh>
    <phoneticPr fontId="2"/>
  </si>
  <si>
    <t>2-5</t>
    <phoneticPr fontId="2"/>
  </si>
  <si>
    <t>取組の収益性</t>
    <rPh sb="0" eb="2">
      <t>トリクミ</t>
    </rPh>
    <rPh sb="3" eb="6">
      <t>シュウエキセイ</t>
    </rPh>
    <phoneticPr fontId="2"/>
  </si>
  <si>
    <t>取組の対象（ターゲット）となる顧客や市場、商品・サービス等に対するニーズ、競合として想定される商品・サービス（又は事業者の属性等）、競合との差別化方策・優位性確保のための手法につき具体的に記載してください。</t>
    <rPh sb="18" eb="20">
      <t>シジョウ</t>
    </rPh>
    <rPh sb="21" eb="23">
      <t>ショウヒン</t>
    </rPh>
    <rPh sb="28" eb="29">
      <t>トウ</t>
    </rPh>
    <rPh sb="30" eb="31">
      <t>タイ</t>
    </rPh>
    <rPh sb="66" eb="68">
      <t>キョウゴウ</t>
    </rPh>
    <rPh sb="70" eb="73">
      <t>サベツカ</t>
    </rPh>
    <rPh sb="73" eb="75">
      <t>ホウサク</t>
    </rPh>
    <rPh sb="76" eb="79">
      <t>ユウイセイ</t>
    </rPh>
    <rPh sb="79" eb="81">
      <t>カクホ</t>
    </rPh>
    <rPh sb="85" eb="87">
      <t>シュホウ</t>
    </rPh>
    <rPh sb="90" eb="93">
      <t>グタイテキ</t>
    </rPh>
    <rPh sb="94" eb="96">
      <t>キサイ</t>
    </rPh>
    <phoneticPr fontId="2"/>
  </si>
  <si>
    <t>2-6</t>
    <phoneticPr fontId="2"/>
  </si>
  <si>
    <t>取組の継続性</t>
    <rPh sb="0" eb="2">
      <t>トリクミ</t>
    </rPh>
    <rPh sb="3" eb="6">
      <t>ケイゾクセイ</t>
    </rPh>
    <phoneticPr fontId="2"/>
  </si>
  <si>
    <t>取組の実施に際し、計画通りに進まない場合も事業を継続するための対策として想定している事項を具体的に記載してください。</t>
    <rPh sb="0" eb="2">
      <t>トリクミ</t>
    </rPh>
    <rPh sb="3" eb="5">
      <t>ジッシ</t>
    </rPh>
    <rPh sb="6" eb="7">
      <t>サイ</t>
    </rPh>
    <rPh sb="9" eb="12">
      <t>ケイカクドオ</t>
    </rPh>
    <rPh sb="14" eb="15">
      <t>スス</t>
    </rPh>
    <rPh sb="18" eb="20">
      <t>バアイ</t>
    </rPh>
    <rPh sb="21" eb="23">
      <t>ジギョウ</t>
    </rPh>
    <rPh sb="24" eb="26">
      <t>ケイゾク</t>
    </rPh>
    <rPh sb="31" eb="33">
      <t>タイサク</t>
    </rPh>
    <rPh sb="36" eb="38">
      <t>ソウテイ</t>
    </rPh>
    <rPh sb="42" eb="44">
      <t>ジコウ</t>
    </rPh>
    <rPh sb="45" eb="48">
      <t>グタイテキ</t>
    </rPh>
    <rPh sb="49" eb="51">
      <t>キサイ</t>
    </rPh>
    <phoneticPr fontId="2"/>
  </si>
  <si>
    <t>4.生産性向上等に係る取組における実施体制（人員）</t>
    <rPh sb="2" eb="5">
      <t>セイサンセイ</t>
    </rPh>
    <rPh sb="5" eb="7">
      <t>コウジョウ</t>
    </rPh>
    <rPh sb="7" eb="8">
      <t>トウ</t>
    </rPh>
    <rPh sb="9" eb="10">
      <t>カカ</t>
    </rPh>
    <rPh sb="11" eb="13">
      <t>トリクミ</t>
    </rPh>
    <rPh sb="17" eb="19">
      <t>ジッシ</t>
    </rPh>
    <rPh sb="19" eb="21">
      <t>タイセイ</t>
    </rPh>
    <rPh sb="22" eb="24">
      <t>ジンイン</t>
    </rPh>
    <phoneticPr fontId="2"/>
  </si>
  <si>
    <r>
      <rPr>
        <sz val="10"/>
        <color theme="0"/>
        <rFont val="Yu Gothic UI"/>
        <family val="3"/>
        <charset val="128"/>
      </rPr>
      <t>記載項目</t>
    </r>
  </si>
  <si>
    <t>承継者（承継予定者）の経歴等</t>
    <rPh sb="0" eb="3">
      <t>ショウケイシャ</t>
    </rPh>
    <rPh sb="4" eb="9">
      <t>ショウケイヨテイシャ</t>
    </rPh>
    <rPh sb="11" eb="13">
      <t>ケイレキ</t>
    </rPh>
    <rPh sb="13" eb="14">
      <t>トウ</t>
    </rPh>
    <phoneticPr fontId="2"/>
  </si>
  <si>
    <t>承継予定者の経歴について、以下の内容を記載してください。</t>
    <rPh sb="0" eb="5">
      <t>ショウケイヨテイシャ</t>
    </rPh>
    <phoneticPr fontId="2"/>
  </si>
  <si>
    <t>1-1</t>
    <phoneticPr fontId="2"/>
  </si>
  <si>
    <t>直近の経歴</t>
    <phoneticPr fontId="2"/>
  </si>
  <si>
    <t>本項目については記載必須となりますので、必ず記載してください。</t>
    <phoneticPr fontId="2"/>
  </si>
  <si>
    <t>1-1-1</t>
    <phoneticPr fontId="2"/>
  </si>
  <si>
    <t>経歴に従事した期間</t>
    <rPh sb="0" eb="2">
      <t>ケイレキ</t>
    </rPh>
    <rPh sb="3" eb="5">
      <t>ジュウジ</t>
    </rPh>
    <rPh sb="7" eb="9">
      <t>キカン</t>
    </rPh>
    <phoneticPr fontId="2"/>
  </si>
  <si>
    <t>該当経歴の従事期間（XXXX年XX月～XXXX年XX月）を記載してください。</t>
    <rPh sb="0" eb="2">
      <t>ガイトウ</t>
    </rPh>
    <rPh sb="2" eb="4">
      <t>ケイレキ</t>
    </rPh>
    <rPh sb="5" eb="7">
      <t>ジュウジ</t>
    </rPh>
    <rPh sb="7" eb="9">
      <t>キカン</t>
    </rPh>
    <rPh sb="14" eb="15">
      <t>ネン</t>
    </rPh>
    <rPh sb="17" eb="18">
      <t>ガツ</t>
    </rPh>
    <rPh sb="23" eb="24">
      <t>ネン</t>
    </rPh>
    <rPh sb="26" eb="27">
      <t>ガツ</t>
    </rPh>
    <rPh sb="29" eb="31">
      <t>キサイ</t>
    </rPh>
    <phoneticPr fontId="2"/>
  </si>
  <si>
    <t>1-1-2</t>
    <phoneticPr fontId="2"/>
  </si>
  <si>
    <t>経歴内容</t>
    <phoneticPr fontId="2"/>
  </si>
  <si>
    <t>具体的な経歴（肩書や職位等）に加えて、本経歴を通じて取得した人脈、能力、資格等につき、取組に関連するものがあれば併せて記載してください。</t>
    <phoneticPr fontId="2"/>
  </si>
  <si>
    <t>1-2</t>
    <phoneticPr fontId="2"/>
  </si>
  <si>
    <t>（複数経歴がある場合）経歴2</t>
    <phoneticPr fontId="2"/>
  </si>
  <si>
    <t>対象となる経歴がある場合は記載してください。</t>
    <phoneticPr fontId="2"/>
  </si>
  <si>
    <t>1-2-1</t>
    <phoneticPr fontId="2"/>
  </si>
  <si>
    <t>1-2-2</t>
    <phoneticPr fontId="2"/>
  </si>
  <si>
    <t>1-3</t>
    <phoneticPr fontId="2"/>
  </si>
  <si>
    <t>（複数経歴がある場合）経歴3</t>
    <phoneticPr fontId="2"/>
  </si>
  <si>
    <t>1-3-1</t>
    <phoneticPr fontId="2"/>
  </si>
  <si>
    <t>1-3-2</t>
    <phoneticPr fontId="2"/>
  </si>
  <si>
    <t>1-4</t>
    <phoneticPr fontId="2"/>
  </si>
  <si>
    <t>取組における承継予定者の経験の活用</t>
    <rPh sb="6" eb="11">
      <t>ショウケイヨテイシャ</t>
    </rPh>
    <phoneticPr fontId="2"/>
  </si>
  <si>
    <t>承継予定者の経験（職歴・研究歴・人脈等）が取組を実施するためにどのように役立つか、について記載してください。</t>
    <rPh sb="2" eb="5">
      <t>ヨテイシャ</t>
    </rPh>
    <phoneticPr fontId="2"/>
  </si>
  <si>
    <t>承継予定者の要件</t>
    <rPh sb="0" eb="5">
      <t>ショウケイヨテイシャ</t>
    </rPh>
    <phoneticPr fontId="2"/>
  </si>
  <si>
    <t>承継予定者が本補助金の要件を充足しているかについて、以下を記載してください。</t>
    <rPh sb="0" eb="5">
      <t>ショウケイヨテイシャ</t>
    </rPh>
    <rPh sb="6" eb="10">
      <t>ホンホジョキン</t>
    </rPh>
    <rPh sb="11" eb="13">
      <t>ヨウケン</t>
    </rPh>
    <rPh sb="14" eb="16">
      <t>ジュウソク</t>
    </rPh>
    <rPh sb="26" eb="28">
      <t>イカ</t>
    </rPh>
    <phoneticPr fontId="2"/>
  </si>
  <si>
    <t>承継予定者の要件充足状況</t>
    <rPh sb="0" eb="5">
      <t>ショウケイヨテイシャ</t>
    </rPh>
    <rPh sb="6" eb="8">
      <t>ヨウケン</t>
    </rPh>
    <phoneticPr fontId="2"/>
  </si>
  <si>
    <t xml:space="preserve">承継予定者として充足する必要がある以下①～④の要件を確認の上、該当する要件の番号を1つ選択してください。
※複数の条件に該当する場合は、公募申請時に要件充足を証明する書類と対応する要件をいずれか1つ選択してください。
① 対象会社の会社法上の役員として 3 年以上の経験を有する者
【提出書類】履歴事項全部証明書（承継者の役員就任期間が確認できるもの）
② 対象会社・個人事業に継続して 3 年以上雇用され業務に従事した経験を有する者
【提出書類】労働条件通知書又は雇用契約書 / 賃金台帳等、賃金に支払いが確認できるもの
③ 対象会社の会社法上の役員及び雇用され業務に従事した経験を通算 3 年以上有する者
【提出書類】履歴事項全部証明書（承継者の役員就任期間が確認できるもの） / 労働条件通知書又は雇用契約書 / 賃金台帳等、賃金に支払いが確認できるもの
④ 被承継者の親族であり、対象会社の代表の経験が無い者
【提出書類】親族関係図（任意様式）
</t>
    <rPh sb="8" eb="10">
      <t>ヒツヨウ</t>
    </rPh>
    <rPh sb="13" eb="15">
      <t>イカ</t>
    </rPh>
    <rPh sb="23" eb="25">
      <t>ヨウケン</t>
    </rPh>
    <rPh sb="26" eb="28">
      <t>カクニン</t>
    </rPh>
    <rPh sb="29" eb="30">
      <t>ウエ</t>
    </rPh>
    <rPh sb="31" eb="33">
      <t>ガイトウ</t>
    </rPh>
    <rPh sb="35" eb="37">
      <t>ヨウケン</t>
    </rPh>
    <rPh sb="38" eb="40">
      <t>バンゴウ</t>
    </rPh>
    <rPh sb="43" eb="45">
      <t>センタク</t>
    </rPh>
    <rPh sb="54" eb="56">
      <t>フクスウ</t>
    </rPh>
    <rPh sb="57" eb="59">
      <t>ジョウケン</t>
    </rPh>
    <rPh sb="60" eb="62">
      <t>ガイトウ</t>
    </rPh>
    <rPh sb="64" eb="66">
      <t>バアイ</t>
    </rPh>
    <rPh sb="68" eb="73">
      <t>コウボシンセイジ</t>
    </rPh>
    <rPh sb="74" eb="78">
      <t>ヨウケンジュウソク</t>
    </rPh>
    <rPh sb="79" eb="81">
      <t>ショウメイ</t>
    </rPh>
    <rPh sb="83" eb="85">
      <t>ショルイ</t>
    </rPh>
    <rPh sb="86" eb="88">
      <t>タイオウ</t>
    </rPh>
    <rPh sb="90" eb="92">
      <t>ヨウケン</t>
    </rPh>
    <rPh sb="99" eb="101">
      <t>センタク</t>
    </rPh>
    <rPh sb="143" eb="145">
      <t>テイシュツ</t>
    </rPh>
    <rPh sb="145" eb="147">
      <t>ショルイ</t>
    </rPh>
    <rPh sb="221" eb="223">
      <t>テイシュツ</t>
    </rPh>
    <rPh sb="223" eb="225">
      <t>ショルイ</t>
    </rPh>
    <rPh sb="308" eb="310">
      <t>テイシュツ</t>
    </rPh>
    <rPh sb="310" eb="312">
      <t>ショルイ</t>
    </rPh>
    <rPh sb="411" eb="413">
      <t>テイシュツ</t>
    </rPh>
    <rPh sb="413" eb="415">
      <t>ショルイ</t>
    </rPh>
    <phoneticPr fontId="2"/>
  </si>
  <si>
    <t>0631_承継予定者の要件</t>
    <phoneticPr fontId="2"/>
  </si>
  <si>
    <t>該当期間</t>
    <rPh sb="0" eb="2">
      <t>ガイトウ</t>
    </rPh>
    <rPh sb="2" eb="4">
      <t>キカン</t>
    </rPh>
    <phoneticPr fontId="2"/>
  </si>
  <si>
    <t>上記選択肢にて回答した承継予定者要件に対応する該当期間（XXXX年XX月～XXXX年XX月）を記載してください。</t>
    <rPh sb="0" eb="2">
      <t>ジョウキ</t>
    </rPh>
    <rPh sb="2" eb="5">
      <t>センタクシ</t>
    </rPh>
    <rPh sb="7" eb="9">
      <t>カイトウ</t>
    </rPh>
    <rPh sb="11" eb="16">
      <t>ショウケイヨテイシャ</t>
    </rPh>
    <rPh sb="16" eb="18">
      <t>ヨウケン</t>
    </rPh>
    <rPh sb="19" eb="21">
      <t>タイオウ</t>
    </rPh>
    <rPh sb="23" eb="25">
      <t>ガイトウ</t>
    </rPh>
    <rPh sb="25" eb="27">
      <t>キカン</t>
    </rPh>
    <rPh sb="47" eb="49">
      <t>キサイ</t>
    </rPh>
    <phoneticPr fontId="2"/>
  </si>
  <si>
    <t>3</t>
    <phoneticPr fontId="2"/>
  </si>
  <si>
    <t>その他の人員等体制について</t>
  </si>
  <si>
    <t>従業員や事業パートナー等の実施体制について、以下記載してください。</t>
    <phoneticPr fontId="2"/>
  </si>
  <si>
    <t>3-1</t>
    <phoneticPr fontId="2"/>
  </si>
  <si>
    <t>取組に必要な人員の確保状況</t>
    <phoneticPr fontId="2"/>
  </si>
  <si>
    <t>現時点での、取組に必要な人員（従業員等、補助対象事業の従事者）の確保状況を回答してください。</t>
    <rPh sb="0" eb="3">
      <t>ゲンジテン</t>
    </rPh>
    <rPh sb="6" eb="8">
      <t>トリクミ</t>
    </rPh>
    <rPh sb="9" eb="11">
      <t>ヒツヨウ</t>
    </rPh>
    <rPh sb="12" eb="14">
      <t>ジンイン</t>
    </rPh>
    <rPh sb="15" eb="19">
      <t>ジュウギョウイントウ</t>
    </rPh>
    <rPh sb="20" eb="22">
      <t>ホジョ</t>
    </rPh>
    <rPh sb="22" eb="24">
      <t>タイショウ</t>
    </rPh>
    <rPh sb="24" eb="26">
      <t>ジギョウ</t>
    </rPh>
    <rPh sb="27" eb="30">
      <t>ジュウジシャ</t>
    </rPh>
    <rPh sb="32" eb="34">
      <t>カクホ</t>
    </rPh>
    <rPh sb="34" eb="36">
      <t>ジョウキョウ</t>
    </rPh>
    <rPh sb="37" eb="39">
      <t>カイトウ</t>
    </rPh>
    <phoneticPr fontId="2"/>
  </si>
  <si>
    <t>3-1-1</t>
    <phoneticPr fontId="2"/>
  </si>
  <si>
    <t>取組に従事する従業員数</t>
    <rPh sb="0" eb="2">
      <t>トリクミ</t>
    </rPh>
    <rPh sb="3" eb="5">
      <t>ジュウジ</t>
    </rPh>
    <rPh sb="7" eb="10">
      <t>ジュウギョウイン</t>
    </rPh>
    <rPh sb="10" eb="11">
      <t>スウ</t>
    </rPh>
    <phoneticPr fontId="2"/>
  </si>
  <si>
    <t>補助事業期間中に、取組に従事する従業員数を記載してください。
※従業員とは正社員に準ずる雇用形態に属する者として計算。※概算も可</t>
    <rPh sb="0" eb="4">
      <t>ホジョジギョウ</t>
    </rPh>
    <rPh sb="4" eb="6">
      <t>キカン</t>
    </rPh>
    <rPh sb="6" eb="7">
      <t>チュウ</t>
    </rPh>
    <rPh sb="9" eb="11">
      <t>トリクミ</t>
    </rPh>
    <rPh sb="12" eb="14">
      <t>ジュウジ</t>
    </rPh>
    <rPh sb="16" eb="19">
      <t>ジュウギョウイン</t>
    </rPh>
    <rPh sb="19" eb="20">
      <t>スウ</t>
    </rPh>
    <rPh sb="21" eb="23">
      <t>キサイ</t>
    </rPh>
    <rPh sb="32" eb="35">
      <t>ジュウギョウイン</t>
    </rPh>
    <rPh sb="37" eb="40">
      <t>セイシャイン</t>
    </rPh>
    <rPh sb="41" eb="42">
      <t>ジュン</t>
    </rPh>
    <rPh sb="44" eb="46">
      <t>コヨウ</t>
    </rPh>
    <rPh sb="46" eb="48">
      <t>ケイタイ</t>
    </rPh>
    <rPh sb="49" eb="50">
      <t>ゾク</t>
    </rPh>
    <rPh sb="52" eb="53">
      <t>モノ</t>
    </rPh>
    <rPh sb="56" eb="58">
      <t>ケイサン</t>
    </rPh>
    <rPh sb="60" eb="62">
      <t>ガイサン</t>
    </rPh>
    <rPh sb="63" eb="64">
      <t>カ</t>
    </rPh>
    <phoneticPr fontId="2"/>
  </si>
  <si>
    <t>3-1-2</t>
    <phoneticPr fontId="2"/>
  </si>
  <si>
    <t>取組に従事するパート・アルバイト数</t>
    <rPh sb="0" eb="2">
      <t>トリクミ</t>
    </rPh>
    <rPh sb="3" eb="5">
      <t>ジュウジ</t>
    </rPh>
    <phoneticPr fontId="2"/>
  </si>
  <si>
    <t>補助事業期間中に、取組に従事するパート・アルバイト数を記載してください。 
※概算も可</t>
    <phoneticPr fontId="2"/>
  </si>
  <si>
    <t>事業パートナー等とのネットワーク構築状況</t>
    <rPh sb="7" eb="8">
      <t>トウ</t>
    </rPh>
    <rPh sb="16" eb="18">
      <t>コウチク</t>
    </rPh>
    <rPh sb="18" eb="20">
      <t>ジョウキョウ</t>
    </rPh>
    <phoneticPr fontId="2"/>
  </si>
  <si>
    <t>事業パートナー等とのネットワーク構築状況について、記載してください。</t>
    <phoneticPr fontId="2"/>
  </si>
  <si>
    <t>4-1</t>
    <phoneticPr fontId="2"/>
  </si>
  <si>
    <t>生産性向上等に係る取組における事業パートナー（外注先、仕入先、販売先、社外専門家等）とのネットワーク構築状況を、選択肢から回答してください。</t>
    <rPh sb="0" eb="3">
      <t>セイサンセイ</t>
    </rPh>
    <rPh sb="3" eb="5">
      <t>コウジョウ</t>
    </rPh>
    <rPh sb="5" eb="6">
      <t>トウ</t>
    </rPh>
    <rPh sb="7" eb="8">
      <t>カカ</t>
    </rPh>
    <rPh sb="9" eb="11">
      <t>トリクミ</t>
    </rPh>
    <rPh sb="15" eb="17">
      <t>ジギョウ</t>
    </rPh>
    <rPh sb="23" eb="26">
      <t>ガイチュウサキ</t>
    </rPh>
    <rPh sb="27" eb="30">
      <t>シイレサキ</t>
    </rPh>
    <rPh sb="31" eb="34">
      <t>ハンバイサキ</t>
    </rPh>
    <rPh sb="35" eb="37">
      <t>シャガイ</t>
    </rPh>
    <rPh sb="37" eb="40">
      <t>センモンカ</t>
    </rPh>
    <rPh sb="40" eb="41">
      <t>トウ</t>
    </rPh>
    <rPh sb="50" eb="52">
      <t>コウチク</t>
    </rPh>
    <rPh sb="52" eb="54">
      <t>ジョウキョウ</t>
    </rPh>
    <rPh sb="56" eb="59">
      <t>センタクシ</t>
    </rPh>
    <rPh sb="61" eb="63">
      <t>カイトウ</t>
    </rPh>
    <phoneticPr fontId="2"/>
  </si>
  <si>
    <t>4-2</t>
    <phoneticPr fontId="2"/>
  </si>
  <si>
    <t>構築している（今後構築予定の）ネットワークの詳細</t>
    <rPh sb="0" eb="2">
      <t>コウチク</t>
    </rPh>
    <rPh sb="7" eb="9">
      <t>コンゴ</t>
    </rPh>
    <rPh sb="9" eb="11">
      <t>コウチク</t>
    </rPh>
    <rPh sb="11" eb="13">
      <t>ヨテイ</t>
    </rPh>
    <rPh sb="22" eb="24">
      <t>ショウサイ</t>
    </rPh>
    <phoneticPr fontId="2"/>
  </si>
  <si>
    <t>上記回答の補足として、構築している（又は構築を要する）ネットワークの詳細につき、対象となる事業パートナーの属性（外注先等）を明確にした上で記載してください。
※4-1項目で「事業パートナーは必要とせず、したがってネットワーク等の構築も必要としない。」を選択した場合は、該当なしと記載してください。</t>
    <rPh sb="84" eb="86">
      <t>コウモク</t>
    </rPh>
    <rPh sb="127" eb="129">
      <t>センタク</t>
    </rPh>
    <rPh sb="131" eb="133">
      <t>バアイ</t>
    </rPh>
    <rPh sb="135" eb="137">
      <t>ガイトウ</t>
    </rPh>
    <rPh sb="140" eb="142">
      <t>キサイ</t>
    </rPh>
    <phoneticPr fontId="2"/>
  </si>
  <si>
    <t>(以下余白）</t>
    <rPh sb="1" eb="3">
      <t>イカ</t>
    </rPh>
    <rPh sb="3" eb="5">
      <t>ヨハク</t>
    </rPh>
    <phoneticPr fontId="2"/>
  </si>
  <si>
    <t>事業承継・M&amp;A補助金　12次公募 事業承継促進枠　公募申請（別紙）　承継予定者による生産性向上等に係る取組の内容や補助事業期間を通じた事業承継計画 2（申請期間：2025年8月22日～2025年9月19日）</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7" eb="79">
      <t>シンセイ</t>
    </rPh>
    <rPh sb="79" eb="81">
      <t>キカン</t>
    </rPh>
    <rPh sb="86" eb="87">
      <t>ネン</t>
    </rPh>
    <rPh sb="88" eb="89">
      <t>ガツ</t>
    </rPh>
    <rPh sb="91" eb="92">
      <t>ニチ</t>
    </rPh>
    <rPh sb="97" eb="98">
      <t>ネン</t>
    </rPh>
    <rPh sb="99" eb="100">
      <t>ガツ</t>
    </rPh>
    <rPh sb="102" eb="103">
      <t>ニチ</t>
    </rPh>
    <phoneticPr fontId="2"/>
  </si>
  <si>
    <t>＜記載に際しての注意＞</t>
    <phoneticPr fontId="2"/>
  </si>
  <si>
    <t>5.生産性向上等に係る取組の計画（5ヶ年）</t>
    <rPh sb="2" eb="5">
      <t>セイサンセイ</t>
    </rPh>
    <rPh sb="5" eb="7">
      <t>コウジョウ</t>
    </rPh>
    <rPh sb="7" eb="8">
      <t>トウ</t>
    </rPh>
    <phoneticPr fontId="2"/>
  </si>
  <si>
    <t>6.資金調達等に係る計画</t>
    <phoneticPr fontId="2"/>
  </si>
  <si>
    <t>7.補助金公募申請内容（事業費）</t>
    <rPh sb="5" eb="7">
      <t>コウボ</t>
    </rPh>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</si>
  <si>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</si>
  <si>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8.補助金公募申請内容（廃業費）</t>
    <rPh sb="5" eb="7">
      <t>コウボ</t>
    </rPh>
    <phoneticPr fontId="2"/>
  </si>
  <si>
    <t>■F列に「jGrants上のラベル（項目）名」の記載がある項目については、jGtants上の項目と回答を整合させる必要がありますので、（コピー＆ペースト機能等を利用して）jGrants上に転記してください。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</si>
  <si>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9.交付予定額の合計</t>
    <rPh sb="4" eb="6">
      <t>ヨテイ</t>
    </rPh>
    <phoneticPr fontId="2"/>
  </si>
  <si>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</si>
  <si>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</si>
  <si>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</si>
  <si>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</si>
  <si>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</si>
  <si>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</si>
  <si>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</si>
  <si>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</si>
  <si>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</si>
  <si>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</si>
  <si>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</si>
  <si>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2"/>
  </si>
  <si>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</si>
  <si>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</si>
  <si>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</si>
  <si>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2"/>
  </si>
  <si>
    <t>単位：名</t>
    <rPh sb="0" eb="2">
      <t>タンイ</t>
    </rPh>
    <rPh sb="3" eb="4">
      <t>メイ</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</si>
  <si>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</si>
  <si>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</si>
  <si>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</si>
  <si>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</si>
  <si>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</si>
  <si>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</si>
  <si>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</si>
  <si>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</si>
  <si>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</si>
  <si>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</si>
  <si>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</si>
  <si>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</si>
  <si>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</si>
  <si>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</si>
  <si>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</si>
  <si>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</si>
  <si>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</si>
  <si>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</si>
  <si>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</si>
  <si>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</si>
  <si>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</si>
  <si>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⑪1人当たりの付加価値額</t>
    <phoneticPr fontId="2"/>
  </si>
  <si>
    <t>(⑤+⑦+⑧) / ⑩ ※自動計算</t>
    <phoneticPr fontId="2"/>
  </si>
  <si>
    <t>（⑪の伸び率：%）CAGR</t>
    <rPh sb="3" eb="4">
      <t>ノ</t>
    </rPh>
    <rPh sb="5" eb="6">
      <t>リツ</t>
    </rPh>
    <phoneticPr fontId="2"/>
  </si>
  <si>
    <t>（⑪の伸び率：%）対前年比
※CAGRで計算不可の場合のみ対前年比で計算</t>
    <rPh sb="3" eb="4">
      <t>ノ</t>
    </rPh>
    <rPh sb="5" eb="6">
      <t>リツ</t>
    </rPh>
    <phoneticPr fontId="2"/>
  </si>
  <si>
    <t>生産性向上要件の充足状況</t>
    <rPh sb="0" eb="3">
      <t>セイサンセイ</t>
    </rPh>
    <rPh sb="3" eb="5">
      <t>コウジョウ</t>
    </rPh>
    <rPh sb="5" eb="7">
      <t>ヨウケン</t>
    </rPh>
    <rPh sb="8" eb="10">
      <t>ジュウソク</t>
    </rPh>
    <rPh sb="10" eb="12">
      <t>ジョウキョウ</t>
    </rPh>
    <phoneticPr fontId="2"/>
  </si>
  <si>
    <t>事業承継計画における充足</t>
    <rPh sb="0" eb="2">
      <t>ジギョウ</t>
    </rPh>
    <rPh sb="2" eb="4">
      <t>ショウケイ</t>
    </rPh>
    <rPh sb="4" eb="6">
      <t>ケイカク</t>
    </rPh>
    <rPh sb="10" eb="12">
      <t>ジュウソク</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</si>
  <si>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</si>
  <si>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</si>
  <si>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</si>
  <si>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6.資金調達等に係る計画</t>
    <rPh sb="2" eb="6">
      <t>シキンチョウタツ</t>
    </rPh>
    <rPh sb="6" eb="7">
      <t>トウ</t>
    </rPh>
    <rPh sb="8" eb="9">
      <t>カカ</t>
    </rPh>
    <rPh sb="10" eb="12">
      <t>ケイカク</t>
    </rPh>
    <phoneticPr fontId="2"/>
  </si>
  <si>
    <t>補助事業完了期限日を含む
事業年度</t>
    <phoneticPr fontId="2"/>
  </si>
  <si>
    <t>⑫設備投資額</t>
    <phoneticPr fontId="2"/>
  </si>
  <si>
    <t>⑬運転資金</t>
    <rPh sb="1" eb="3">
      <t>ウンテン</t>
    </rPh>
    <rPh sb="3" eb="5">
      <t>シキン</t>
    </rPh>
    <phoneticPr fontId="2"/>
  </si>
  <si>
    <t>（⑫+⑬の合計額）</t>
    <rPh sb="5" eb="8">
      <t>ゴウケイガク</t>
    </rPh>
    <phoneticPr fontId="2"/>
  </si>
  <si>
    <t>⑭資金調達額</t>
    <rPh sb="1" eb="5">
      <t>シキンチョウタツ</t>
    </rPh>
    <rPh sb="5" eb="6">
      <t>ガク</t>
    </rPh>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</si>
  <si>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</si>
  <si>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</si>
  <si>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</si>
  <si>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</si>
  <si>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</si>
  <si>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（整合結果：⑫+⑬=⑭）</t>
    <rPh sb="1" eb="3">
      <t>セイゴウ</t>
    </rPh>
    <rPh sb="3" eb="5">
      <t>ケッカ</t>
    </rPh>
    <phoneticPr fontId="2"/>
  </si>
  <si>
    <t>⑫と⑬の合計額が⑭と一致</t>
    <rPh sb="4" eb="7">
      <t>ゴウケイガク</t>
    </rPh>
    <rPh sb="10" eb="12">
      <t>イッチ</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</si>
  <si>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</si>
  <si>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</si>
  <si>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7.補助金公募申請内容（事業費）</t>
    <rPh sb="2" eb="5">
      <t>ホジョキン</t>
    </rPh>
    <rPh sb="5" eb="7">
      <t>コウボ</t>
    </rPh>
    <rPh sb="7" eb="9">
      <t>シンセイ</t>
    </rPh>
    <rPh sb="9" eb="11">
      <t>ナイヨウ</t>
    </rPh>
    <rPh sb="12" eb="15">
      <t>ジギョウヒ</t>
    </rPh>
    <phoneticPr fontId="2"/>
  </si>
  <si>
    <r>
      <t>※経費区分ごとの申請において、記載する経費項目が下表の項目数を超える場合は、項目内容をまとめて記載してください。</t>
    </r>
    <r>
      <rPr>
        <b/>
        <sz val="11"/>
        <color rgb="FFFF0000"/>
        <rFont val="Yu Gothic UI"/>
        <family val="3"/>
        <charset val="128"/>
      </rPr>
      <t>個人事業主による共同申請の場合、事業承継前の費用拠出を想定している場合は被承継者が負担する前提で記載してください。</t>
    </r>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</si>
  <si>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</si>
  <si>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</si>
  <si>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</si>
  <si>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</si>
  <si>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</si>
  <si>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」および当補助金Webサイト内FAQ等を参照してください。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
</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・事業承継にかかる費用（譲受資産の購入費用等）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 xml:space="preserve">Webサイトの新規制作・更新等に掛かる費用、ソフトウェアやシステム開発に係る費用
</t>
    </r>
    <r>
      <rPr>
        <b/>
        <sz val="10"/>
        <color rgb="FFFF0000"/>
        <rFont val="Yu Gothic UI"/>
        <family val="3"/>
        <charset val="128"/>
      </rPr>
      <t>・</t>
    </r>
    <r>
      <rPr>
        <b/>
        <u/>
        <sz val="10"/>
        <color rgb="FFFF0000"/>
        <rFont val="Yu Gothic UI"/>
        <family val="3"/>
        <charset val="128"/>
      </rPr>
      <t>広告に係る費用（媒体は問わない。インターネット広告も対象外）</t>
    </r>
    <r>
      <rPr>
        <sz val="9.8000000000000007"/>
        <color theme="1"/>
        <rFont val="Yu Gothic UI"/>
        <family val="3"/>
        <charset val="128"/>
      </rPr>
      <t xml:space="preserve">
</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＜産業財産権等関連経費＞</t>
    </r>
    <r>
      <rPr>
        <b/>
        <sz val="10"/>
        <color theme="1"/>
        <rFont val="Yu Gothic UI"/>
        <family val="3"/>
        <charset val="128"/>
      </rPr>
      <t xml:space="preserve">
</t>
    </r>
    <r>
      <rPr>
        <sz val="10"/>
        <color theme="1"/>
        <rFont val="Yu Gothic UI"/>
        <family val="3"/>
        <charset val="128"/>
      </rPr>
      <t xml:space="preserve">・補助対象経費の事業費合計額（税抜）の3分の1を超える経費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・補助対象経費の事業費合計額（税抜）の2分の1を超える経費
</t>
    </r>
    <r>
      <rPr>
        <sz val="10"/>
        <color rgb="FFFF0000"/>
        <rFont val="Yu Gothic UI"/>
        <family val="3"/>
        <charset val="128"/>
      </rPr>
      <t>※委託内容について具体的に内容・成果物等が確認できない場合は、実績報告時に業務委託事実を客観的に確認できる証憑の提出を事務局より求める場合があります</t>
    </r>
    <r>
      <rPr>
        <sz val="10"/>
        <color theme="1"/>
        <rFont val="Yu Gothic UI"/>
        <family val="3"/>
        <charset val="128"/>
      </rPr>
      <t xml:space="preserve">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6" eb="68">
      <t>シンセイ</t>
    </rPh>
    <rPh sb="71" eb="73">
      <t>ケイヒ</t>
    </rPh>
    <rPh sb="127" eb="129">
      <t>イカ</t>
    </rPh>
    <rPh sb="130" eb="132">
      <t>ケイヒ</t>
    </rPh>
    <rPh sb="132" eb="134">
      <t>シンセイ</t>
    </rPh>
    <rPh sb="151" eb="153">
      <t>バッスイ</t>
    </rPh>
    <rPh sb="155" eb="157">
      <t>キサイ</t>
    </rPh>
    <rPh sb="182" eb="183">
      <t>アワ</t>
    </rPh>
    <rPh sb="185" eb="187">
      <t>カクニン</t>
    </rPh>
    <rPh sb="209" eb="211">
      <t>ゼンパン</t>
    </rPh>
    <rPh sb="214" eb="217">
      <t>ジンケンヒ</t>
    </rPh>
    <rPh sb="221" eb="223">
      <t>ヒヨウ</t>
    </rPh>
    <rPh sb="226" eb="230">
      <t>ケイサイヒヨウ</t>
    </rPh>
    <rPh sb="230" eb="231">
      <t>トウ</t>
    </rPh>
    <rPh sb="231" eb="232">
      <t>フク</t>
    </rPh>
    <rPh sb="333" eb="337">
      <t>ジギョウショウケイ</t>
    </rPh>
    <rPh sb="341" eb="343">
      <t>ヒヨウ</t>
    </rPh>
    <rPh sb="509" eb="512">
      <t>セツビヒ</t>
    </rPh>
    <rPh sb="526" eb="528">
      <t>ミマン</t>
    </rPh>
    <rPh sb="537" eb="539">
      <t>キキ</t>
    </rPh>
    <rPh sb="540" eb="542">
      <t>ビヒン</t>
    </rPh>
    <rPh sb="543" eb="545">
      <t>コウジ</t>
    </rPh>
    <rPh sb="545" eb="546">
      <t>トウ</t>
    </rPh>
    <rPh sb="549" eb="552">
      <t>ハッチュウガク</t>
    </rPh>
    <rPh sb="555" eb="557">
      <t>マンエン</t>
    </rPh>
    <rPh sb="557" eb="559">
      <t>イジョウ</t>
    </rPh>
    <rPh sb="562" eb="565">
      <t>カクヒンモク</t>
    </rPh>
    <rPh sb="571" eb="573">
      <t>マンエン</t>
    </rPh>
    <rPh sb="573" eb="575">
      <t>ミマン</t>
    </rPh>
    <rPh sb="576" eb="578">
      <t>バアイ</t>
    </rPh>
    <rPh sb="579" eb="582">
      <t>タイショウガイ</t>
    </rPh>
    <rPh sb="587" eb="589">
      <t>チュウイ</t>
    </rPh>
    <rPh sb="688" eb="690">
      <t>サンギョウ</t>
    </rPh>
    <rPh sb="690" eb="694">
      <t>ザイサンケントウ</t>
    </rPh>
    <rPh sb="694" eb="698">
      <t>カンレンケイヒ</t>
    </rPh>
    <rPh sb="701" eb="703">
      <t>ホジョ</t>
    </rPh>
    <rPh sb="703" eb="705">
      <t>タイショウ</t>
    </rPh>
    <rPh sb="705" eb="707">
      <t>ケイヒ</t>
    </rPh>
    <rPh sb="720" eb="721">
      <t>ブン</t>
    </rPh>
    <rPh sb="724" eb="725">
      <t>コ</t>
    </rPh>
    <rPh sb="727" eb="729">
      <t>ケイヒ</t>
    </rPh>
    <rPh sb="792" eb="795">
      <t>ガイチュウヒ</t>
    </rPh>
    <rPh sb="866" eb="868">
      <t>コンナン</t>
    </rPh>
    <rPh sb="869" eb="871">
      <t>ケイヒ</t>
    </rPh>
    <rPh sb="874" eb="878">
      <t>ホジョタイショウ</t>
    </rPh>
    <rPh sb="878" eb="880">
      <t>ジギョウ</t>
    </rPh>
    <rPh sb="883" eb="885">
      <t>カンケイ</t>
    </rPh>
    <rPh sb="894" eb="895">
      <t>トウ</t>
    </rPh>
    <rPh sb="896" eb="898">
      <t>セイサク</t>
    </rPh>
    <rPh sb="898" eb="899">
      <t>ヒ</t>
    </rPh>
    <rPh sb="900" eb="901">
      <t>レイ</t>
    </rPh>
    <rPh sb="902" eb="904">
      <t>カイシャ</t>
    </rPh>
    <rPh sb="908" eb="911">
      <t>イタクヒ</t>
    </rPh>
    <rPh sb="1012" eb="1013">
      <t>タ</t>
    </rPh>
    <rPh sb="1013" eb="1015">
      <t>リュウイ</t>
    </rPh>
    <rPh sb="1015" eb="1017">
      <t>ジコウ</t>
    </rPh>
    <rPh sb="1029" eb="1031">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</si>
  <si>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</si>
  <si>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</si>
  <si>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</si>
  <si>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</si>
  <si>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</si>
  <si>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</si>
  <si>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産業財産権等関連経費（1）</t>
    <rPh sb="0" eb="2">
      <t>サンギョウ</t>
    </rPh>
    <rPh sb="2" eb="5">
      <t>ザイサンケン</t>
    </rPh>
    <rPh sb="5" eb="6">
      <t>トウ</t>
    </rPh>
    <rPh sb="6" eb="8">
      <t>カンレン</t>
    </rPh>
    <rPh sb="8" eb="10">
      <t>ケイヒ</t>
    </rPh>
    <rPh sb="9" eb="10">
      <t>ヒ</t>
    </rPh>
    <phoneticPr fontId="2"/>
  </si>
  <si>
    <t>産業財産権等関連経費（2）</t>
    <rPh sb="0" eb="2">
      <t>サンギョウ</t>
    </rPh>
    <rPh sb="2" eb="5">
      <t>ザイサンケン</t>
    </rPh>
    <rPh sb="5" eb="6">
      <t>トウ</t>
    </rPh>
    <rPh sb="6" eb="8">
      <t>カンレン</t>
    </rPh>
    <rPh sb="8" eb="10">
      <t>ケイヒ</t>
    </rPh>
    <phoneticPr fontId="2"/>
  </si>
  <si>
    <t>産業財産権等関連経費（3）</t>
    <rPh sb="0" eb="2">
      <t>サンギョウ</t>
    </rPh>
    <rPh sb="2" eb="5">
      <t>ザイサンケン</t>
    </rPh>
    <rPh sb="5" eb="6">
      <t>トウ</t>
    </rPh>
    <rPh sb="6" eb="8">
      <t>カンレン</t>
    </rPh>
    <rPh sb="8" eb="10">
      <t>ケイヒ</t>
    </rPh>
    <phoneticPr fontId="2"/>
  </si>
  <si>
    <t>産業財産権等関連経費（4）</t>
    <rPh sb="0" eb="2">
      <t>サンギョウ</t>
    </rPh>
    <rPh sb="2" eb="5">
      <t>ザイサンケン</t>
    </rPh>
    <rPh sb="5" eb="6">
      <t>トウ</t>
    </rPh>
    <rPh sb="6" eb="8">
      <t>カンレン</t>
    </rPh>
    <rPh sb="8" eb="10">
      <t>ケイヒ</t>
    </rPh>
    <phoneticPr fontId="2"/>
  </si>
  <si>
    <t>産業財産権等関連経費（5）</t>
    <rPh sb="0" eb="2">
      <t>サンギョウ</t>
    </rPh>
    <rPh sb="2" eb="5">
      <t>ザイサンケン</t>
    </rPh>
    <rPh sb="5" eb="6">
      <t>トウ</t>
    </rPh>
    <rPh sb="6" eb="8">
      <t>カンレン</t>
    </rPh>
    <rPh sb="8" eb="10">
      <t>ケイヒ</t>
    </rPh>
    <phoneticPr fontId="2"/>
  </si>
  <si>
    <t>産業財産権等関連経費（合計）</t>
    <rPh sb="0" eb="2">
      <t>サンギョウ</t>
    </rPh>
    <rPh sb="2" eb="5">
      <t>ザイサンケン</t>
    </rPh>
    <rPh sb="5" eb="6">
      <t>トウ</t>
    </rPh>
    <rPh sb="6" eb="8">
      <t>カンレン</t>
    </rPh>
    <rPh sb="8" eb="10">
      <t>ケイヒ</t>
    </rPh>
    <rPh sb="9" eb="10">
      <t>ヒ</t>
    </rPh>
    <phoneticPr fontId="2"/>
  </si>
  <si>
    <t>謝金（1）</t>
    <rPh sb="0" eb="2">
      <t>シャキン</t>
    </rPh>
    <phoneticPr fontId="2"/>
  </si>
  <si>
    <t>総額を記載</t>
    <rPh sb="0" eb="2">
      <t>ソウガク</t>
    </rPh>
    <rPh sb="3" eb="5">
      <t>キサイ</t>
    </rPh>
    <phoneticPr fontId="2"/>
  </si>
  <si>
    <t>謝金（合計）</t>
    <rPh sb="0" eb="2">
      <t>シャキン</t>
    </rPh>
    <rPh sb="3" eb="5">
      <t>ゴウケイ</t>
    </rPh>
    <phoneticPr fontId="2"/>
  </si>
  <si>
    <t>旅費（1）</t>
    <rPh sb="0" eb="2">
      <t>リョヒ</t>
    </rPh>
    <phoneticPr fontId="2"/>
  </si>
  <si>
    <t>旅費（合計）</t>
    <rPh sb="0" eb="2">
      <t>リョヒ</t>
    </rPh>
    <rPh sb="3" eb="5">
      <t>ゴウケイ</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</si>
  <si>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</si>
  <si>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</si>
  <si>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</si>
  <si>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</si>
  <si>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</si>
  <si>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</si>
  <si>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</si>
  <si>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</si>
  <si>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</si>
  <si>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</si>
  <si>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</si>
  <si>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</si>
  <si>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</si>
  <si>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</si>
  <si>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t>【jGrants】 5010_補助対象経費（事業費）の合計額（単位：円）</t>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</si>
  <si>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</si>
  <si>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</si>
  <si>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</si>
  <si>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</si>
  <si>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</si>
  <si>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【jGrants】 5020_事業費の交付予定額（単位：円）</t>
    <phoneticPr fontId="2"/>
  </si>
  <si>
    <t>8.補助金公募申請内容（廃業費）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</si>
  <si>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</si>
  <si>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</si>
  <si>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</si>
  <si>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81" eb="483">
      <t>ハイギョウ</t>
    </rPh>
    <rPh sb="483" eb="485">
      <t>シエン</t>
    </rPh>
    <rPh sb="487" eb="489">
      <t>ザイコ</t>
    </rPh>
    <rPh sb="489" eb="491">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</si>
  <si>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</si>
  <si>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</si>
  <si>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在庫処分費（1）</t>
    <rPh sb="0" eb="2">
      <t>ザイコ</t>
    </rPh>
    <rPh sb="2" eb="5">
      <t>ショブンヒ</t>
    </rPh>
    <phoneticPr fontId="2"/>
  </si>
  <si>
    <t>在庫処分費（2）</t>
    <rPh sb="0" eb="2">
      <t>ザイコ</t>
    </rPh>
    <rPh sb="2" eb="5">
      <t>ショブンヒ</t>
    </rPh>
    <phoneticPr fontId="2"/>
  </si>
  <si>
    <t>在庫処分費（合計）</t>
    <rPh sb="0" eb="2">
      <t>ザイコ</t>
    </rPh>
    <rPh sb="2" eb="5">
      <t>ショブンヒ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</si>
  <si>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</si>
  <si>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</si>
  <si>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</si>
  <si>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</si>
  <si>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</si>
  <si>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</si>
  <si>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</si>
  <si>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</si>
  <si>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</si>
  <si>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</si>
  <si>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</si>
  <si>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</si>
  <si>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【jGrants】 5410_補助対象経費（廃業費）の合計額（単位：円）</t>
    <phoneticPr fontId="2"/>
  </si>
  <si>
    <t>・廃業費の補助上限額は150万円以内となります。
・廃業費の補助率は事業費に従い、3分の2以内又は2分の1以内となります。
・廃業費は廃業・再チャレンジ申請と併用申請した場合のみ補助対象経費となるため注意すること。（事業費の申請がない場合、事業承継促進枠として廃業費を申請することはできません。）</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rPh sb="120" eb="122">
      <t>ジギョウ</t>
    </rPh>
    <rPh sb="122" eb="124">
      <t>ショウケイ</t>
    </rPh>
    <rPh sb="124" eb="126">
      <t>ソクシン</t>
    </rPh>
    <rPh sb="130" eb="133">
      <t>ハイギョウヒ</t>
    </rPh>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</si>
  <si>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</si>
  <si>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</si>
  <si>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</si>
  <si>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【jGrants】 5420_廃業費の交付予定額（単位：円）</t>
    <phoneticPr fontId="2"/>
  </si>
  <si>
    <t>9.交付予定額の合計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</si>
  <si>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</si>
  <si>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【jGrants】 5820_合計：交付予定額（単位：円）</t>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</si>
  <si>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</si>
  <si>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</si>
  <si>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</si>
  <si>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</si>
  <si>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</si>
  <si>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</si>
  <si>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</si>
  <si>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公募申請（別紙）1_F23</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</si>
  <si>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</si>
  <si>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</si>
  <si>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公募申請（別紙）1_F22</t>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</si>
  <si>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</si>
  <si>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</si>
  <si>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</si>
  <si>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</si>
  <si>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</si>
  <si>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</si>
  <si>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</si>
  <si>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</si>
  <si>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</si>
  <si>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</si>
  <si>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</si>
  <si>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</si>
  <si>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</si>
  <si>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</si>
  <si>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</si>
  <si>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</si>
  <si>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</si>
  <si>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</si>
  <si>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</si>
  <si>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</si>
  <si>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</si>
  <si>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</si>
  <si>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</si>
  <si>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</si>
  <si>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</si>
  <si>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</si>
  <si>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</si>
  <si>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交付申請額（全額）</t>
    <rPh sb="0" eb="2">
      <t>コウフ</t>
    </rPh>
    <rPh sb="2" eb="4">
      <t>シンセイ</t>
    </rPh>
    <rPh sb="4" eb="5">
      <t>ガク</t>
    </rPh>
    <rPh sb="6" eb="8">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</si>
  <si>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</si>
  <si>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</si>
  <si>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</si>
  <si>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</si>
  <si>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</si>
  <si>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</si>
  <si>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</si>
  <si>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</si>
  <si>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</si>
  <si>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</si>
  <si>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</si>
  <si>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交付申請額（全額）</t>
    <rPh sb="0" eb="5">
      <t>コウフシンセイガク</t>
    </rPh>
    <rPh sb="6" eb="8">
      <t>ゼンガク</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</si>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</sst>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 #,##0_ ;_ * \-#,##0_ ;_ * &quot;-&quot;_ ;_ @_ "/>
    <numFmt numFmtId="176" formatCode="#,##0_ "/>
    <numFmt numFmtId="177" formatCode="#,##0_);[Red]\(#,##0\)"/>
  </numFmts>
  <fonts count="55">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9"/>
      <color indexed="81"/>
      <name val="MS P ゴシック"/>
      <family val="3"/>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color rgb="FFAEAAAA"/>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color theme="0"/>
      <name val="Calibri Light"/>
      <family val="2"/>
    </font>
    <font>
      <u val="singleAccounting"/>
      <sz val="10"/>
      <color theme="0"/>
      <name val="Calibri Light"/>
      <family val="2"/>
    </font>
    <font>
      <sz val="9"/>
      <color indexed="81"/>
      <name val="Yu Gothic UI"/>
      <family val="3"/>
      <charset val="128"/>
    </font>
    <font>
      <b/>
      <sz val="9"/>
      <color indexed="39"/>
      <name val="Yu Gothic UI"/>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10"/>
      <name val="Yu Gothic UI"/>
      <family val="3"/>
      <charset val="2"/>
    </font>
    <font>
      <b/>
      <u/>
      <sz val="10"/>
      <color rgb="FFFF0000"/>
      <name val="Yu Gothic UI"/>
      <family val="3"/>
      <charset val="128"/>
    </font>
    <font>
      <b/>
      <sz val="11"/>
      <color rgb="FFFF0000"/>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38">
    <border>
      <left/>
      <right/>
      <top/>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34998626667073579"/>
      </right>
      <top style="thin">
        <color theme="0" tint="-0.34998626667073579"/>
      </top>
      <bottom style="hair">
        <color theme="0" tint="-0.499984740745262"/>
      </bottom>
      <diagonal/>
    </border>
    <border>
      <left style="thin">
        <color theme="0" tint="-0.34998626667073579"/>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34998626667073579"/>
      </right>
      <top style="hair">
        <color theme="0" tint="-0.499984740745262"/>
      </top>
      <bottom style="hair">
        <color theme="0" tint="-0.499984740745262"/>
      </bottom>
      <diagonal/>
    </border>
    <border>
      <left style="thin">
        <color theme="0" tint="-0.34998626667073579"/>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34998626667073579"/>
      </right>
      <top style="hair">
        <color theme="0" tint="-0.49998474074526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5" fillId="0" borderId="0">
      <alignment vertical="center"/>
    </xf>
    <xf numFmtId="0" fontId="6" fillId="0" borderId="0" applyNumberFormat="0" applyFill="0" applyBorder="0" applyAlignment="0" applyProtection="0">
      <alignment vertical="top"/>
      <protection locked="0"/>
    </xf>
    <xf numFmtId="9" fontId="7" fillId="0" borderId="0" applyFont="0" applyFill="0" applyBorder="0" applyAlignment="0" applyProtection="0">
      <alignment vertical="center"/>
    </xf>
    <xf numFmtId="0" fontId="8" fillId="0" borderId="0"/>
    <xf numFmtId="0" fontId="1" fillId="0" borderId="0">
      <alignment vertical="center"/>
    </xf>
    <xf numFmtId="0" fontId="13" fillId="0" borderId="0" applyNumberFormat="0" applyFill="0" applyBorder="0" applyAlignment="0" applyProtection="0">
      <alignment vertical="center"/>
    </xf>
    <xf numFmtId="38" fontId="15" fillId="0" borderId="0" applyFont="0" applyFill="0" applyBorder="0" applyAlignment="0" applyProtection="0">
      <alignment vertical="center"/>
    </xf>
    <xf numFmtId="0" fontId="14" fillId="0" borderId="0">
      <alignment vertical="center"/>
    </xf>
  </cellStyleXfs>
  <cellXfs count="336">
    <xf numFmtId="0" fontId="0" fillId="0" borderId="0" xfId="0">
      <alignment vertical="center"/>
    </xf>
    <xf numFmtId="0" fontId="9" fillId="0" borderId="0" xfId="0" applyFont="1">
      <alignment vertical="center"/>
    </xf>
    <xf numFmtId="41" fontId="9" fillId="0" borderId="0" xfId="0" applyNumberFormat="1" applyFont="1">
      <alignment vertical="center"/>
    </xf>
    <xf numFmtId="3" fontId="9" fillId="0" borderId="0" xfId="0" applyNumberFormat="1" applyFont="1">
      <alignment vertical="center"/>
    </xf>
    <xf numFmtId="3" fontId="11" fillId="0" borderId="0" xfId="0" applyNumberFormat="1" applyFont="1">
      <alignment vertical="center"/>
    </xf>
    <xf numFmtId="0" fontId="9" fillId="0" borderId="0" xfId="0" applyFont="1" applyFill="1">
      <alignment vertical="center"/>
    </xf>
    <xf numFmtId="0" fontId="16" fillId="0" borderId="0" xfId="0" applyFont="1" applyFill="1" applyBorder="1" applyAlignment="1" applyProtection="1">
      <alignment vertical="center"/>
    </xf>
    <xf numFmtId="0" fontId="16" fillId="0" borderId="0" xfId="0" applyFont="1" applyBorder="1" applyAlignment="1" applyProtection="1">
      <alignment horizontal="center" vertical="center"/>
    </xf>
    <xf numFmtId="49" fontId="16" fillId="0" borderId="0" xfId="0" applyNumberFormat="1" applyFont="1" applyBorder="1" applyAlignment="1" applyProtection="1">
      <alignment horizontal="center" vertical="center"/>
    </xf>
    <xf numFmtId="0" fontId="16" fillId="0" borderId="0" xfId="0" applyFont="1" applyBorder="1" applyAlignment="1" applyProtection="1">
      <alignment vertical="center"/>
    </xf>
    <xf numFmtId="0" fontId="16" fillId="0" borderId="0" xfId="0" applyFont="1" applyBorder="1" applyAlignment="1" applyProtection="1">
      <alignment vertical="center" wrapText="1"/>
    </xf>
    <xf numFmtId="0" fontId="16" fillId="0" borderId="0" xfId="0" applyFont="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8" fillId="0" borderId="0"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9" fillId="0" borderId="0" xfId="0" applyFont="1" applyBorder="1" applyAlignment="1" applyProtection="1">
      <alignment vertical="center"/>
    </xf>
    <xf numFmtId="49" fontId="19" fillId="0" borderId="0" xfId="0" applyNumberFormat="1" applyFont="1" applyBorder="1" applyAlignment="1" applyProtection="1">
      <alignment vertical="center"/>
    </xf>
    <xf numFmtId="0" fontId="19" fillId="0" borderId="0" xfId="0" applyFont="1" applyBorder="1" applyAlignment="1" applyProtection="1">
      <alignment vertical="center" wrapText="1"/>
    </xf>
    <xf numFmtId="0" fontId="19" fillId="0" borderId="0" xfId="0" applyFont="1" applyBorder="1" applyAlignment="1" applyProtection="1">
      <alignment horizontal="left" vertical="center" wrapText="1"/>
    </xf>
    <xf numFmtId="0" fontId="19" fillId="0" borderId="0" xfId="0" applyFont="1" applyFill="1" applyBorder="1" applyAlignment="1" applyProtection="1">
      <alignment vertical="center"/>
    </xf>
    <xf numFmtId="0" fontId="16" fillId="0" borderId="0" xfId="0" applyFont="1" applyBorder="1" applyAlignment="1" applyProtection="1">
      <alignment horizontal="left" vertical="center"/>
    </xf>
    <xf numFmtId="0" fontId="20" fillId="0" borderId="0" xfId="0" applyFont="1" applyFill="1" applyBorder="1" applyAlignment="1" applyProtection="1">
      <alignment horizontal="left" vertical="center"/>
    </xf>
    <xf numFmtId="49" fontId="16" fillId="0" borderId="0" xfId="0" applyNumberFormat="1" applyFont="1" applyFill="1" applyBorder="1" applyAlignment="1" applyProtection="1">
      <alignment horizontal="center" vertical="center"/>
    </xf>
    <xf numFmtId="0" fontId="16" fillId="0" borderId="0" xfId="0" applyFont="1" applyFill="1" applyBorder="1" applyAlignment="1" applyProtection="1">
      <alignment vertical="center" wrapText="1"/>
    </xf>
    <xf numFmtId="0" fontId="16" fillId="0" borderId="0" xfId="0" applyFont="1" applyFill="1" applyBorder="1" applyAlignment="1" applyProtection="1">
      <alignment horizontal="left" vertical="center" wrapText="1"/>
    </xf>
    <xf numFmtId="0" fontId="16" fillId="7" borderId="0" xfId="0" applyFont="1" applyFill="1" applyBorder="1" applyAlignment="1" applyProtection="1">
      <alignment vertical="center"/>
    </xf>
    <xf numFmtId="0" fontId="16"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left" vertical="center"/>
    </xf>
    <xf numFmtId="0" fontId="21" fillId="7" borderId="0" xfId="1" applyFont="1" applyFill="1" applyBorder="1" applyAlignment="1" applyProtection="1">
      <alignment vertical="center"/>
    </xf>
    <xf numFmtId="0" fontId="16" fillId="2"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0" fontId="23" fillId="0" borderId="0" xfId="0" applyFont="1" applyFill="1" applyBorder="1" applyAlignment="1" applyProtection="1">
      <alignment horizontal="left"/>
    </xf>
    <xf numFmtId="49" fontId="23" fillId="0" borderId="0" xfId="0" applyNumberFormat="1" applyFont="1" applyFill="1" applyBorder="1" applyAlignment="1" applyProtection="1">
      <alignment horizontal="left"/>
    </xf>
    <xf numFmtId="0" fontId="24" fillId="0"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wrapText="1"/>
    </xf>
    <xf numFmtId="0" fontId="18" fillId="0" borderId="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16" borderId="0" xfId="0" applyFont="1" applyFill="1" applyBorder="1" applyAlignment="1" applyProtection="1">
      <alignment vertical="center"/>
    </xf>
    <xf numFmtId="0" fontId="16" fillId="2"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16" fillId="16" borderId="0" xfId="0" applyFont="1" applyFill="1" applyBorder="1" applyAlignment="1" applyProtection="1">
      <alignment horizontal="center" vertical="center"/>
    </xf>
    <xf numFmtId="0" fontId="16" fillId="0" borderId="1" xfId="0" applyFont="1" applyFill="1" applyBorder="1" applyAlignment="1" applyProtection="1">
      <alignment horizontal="left" vertical="center" wrapText="1" indent="1"/>
    </xf>
    <xf numFmtId="0" fontId="16" fillId="4" borderId="1" xfId="0" applyFont="1" applyFill="1" applyBorder="1" applyAlignment="1" applyProtection="1">
      <alignment horizontal="left" vertical="center" wrapText="1"/>
    </xf>
    <xf numFmtId="14" fontId="16" fillId="2" borderId="1" xfId="0" applyNumberFormat="1" applyFont="1" applyFill="1" applyBorder="1" applyAlignment="1" applyProtection="1">
      <alignment horizontal="left" vertical="center" wrapText="1"/>
      <protection locked="0"/>
    </xf>
    <xf numFmtId="0" fontId="33" fillId="0" borderId="0" xfId="0" applyFont="1" applyFill="1" applyBorder="1" applyAlignment="1" applyProtection="1">
      <alignment horizontal="center" vertical="center"/>
    </xf>
    <xf numFmtId="0" fontId="33" fillId="0" borderId="0" xfId="0" applyFont="1" applyFill="1" applyBorder="1" applyAlignment="1" applyProtection="1">
      <alignment horizontal="left" vertical="center" wrapText="1"/>
    </xf>
    <xf numFmtId="0" fontId="18" fillId="0" borderId="0" xfId="0" applyFont="1" applyFill="1" applyBorder="1" applyAlignment="1" applyProtection="1">
      <alignment vertical="center"/>
      <protection locked="0"/>
    </xf>
    <xf numFmtId="0" fontId="16" fillId="0" borderId="0" xfId="0" applyFont="1" applyFill="1" applyBorder="1" applyAlignment="1" applyProtection="1">
      <alignment vertical="center"/>
      <protection locked="0"/>
    </xf>
    <xf numFmtId="0" fontId="16" fillId="0" borderId="0" xfId="0" applyFont="1" applyFill="1" applyBorder="1" applyAlignment="1" applyProtection="1">
      <alignment horizontal="left" vertical="center" wrapText="1"/>
      <protection locked="0"/>
    </xf>
    <xf numFmtId="0" fontId="17" fillId="14" borderId="0" xfId="0" applyFont="1" applyFill="1" applyBorder="1" applyAlignment="1" applyProtection="1">
      <alignment vertical="center"/>
    </xf>
    <xf numFmtId="0" fontId="16" fillId="0" borderId="0" xfId="0" applyFont="1" applyBorder="1" applyAlignment="1" applyProtection="1">
      <alignment horizontal="left" vertical="center" wrapText="1"/>
      <protection locked="0"/>
    </xf>
    <xf numFmtId="0" fontId="19" fillId="0" borderId="0" xfId="0" applyFont="1" applyBorder="1" applyAlignment="1" applyProtection="1">
      <alignment horizontal="left" vertical="center"/>
    </xf>
    <xf numFmtId="0" fontId="33" fillId="0" borderId="0" xfId="0" applyFont="1" applyBorder="1" applyAlignment="1" applyProtection="1">
      <alignment vertical="center"/>
    </xf>
    <xf numFmtId="0" fontId="20" fillId="0" borderId="0" xfId="0" applyFont="1" applyBorder="1" applyAlignment="1" applyProtection="1">
      <alignment horizontal="right"/>
    </xf>
    <xf numFmtId="0" fontId="34" fillId="0" borderId="0" xfId="0" applyFont="1" applyFill="1" applyBorder="1" applyAlignment="1" applyProtection="1">
      <alignment vertical="center" wrapText="1"/>
      <protection locked="0"/>
    </xf>
    <xf numFmtId="0" fontId="33" fillId="0" borderId="0" xfId="0" applyFont="1" applyBorder="1" applyAlignment="1" applyProtection="1">
      <alignment horizontal="left" vertical="center"/>
    </xf>
    <xf numFmtId="0" fontId="16" fillId="0" borderId="0" xfId="0" applyFont="1" applyFill="1" applyBorder="1" applyAlignment="1" applyProtection="1">
      <alignment horizontal="left"/>
    </xf>
    <xf numFmtId="0" fontId="16" fillId="0" borderId="0" xfId="0" applyFont="1" applyBorder="1" applyAlignment="1" applyProtection="1">
      <alignment horizontal="right"/>
    </xf>
    <xf numFmtId="0" fontId="43" fillId="0" borderId="0" xfId="0" applyFont="1" applyFill="1" applyBorder="1" applyAlignment="1" applyProtection="1">
      <alignment horizontal="left" wrapText="1"/>
    </xf>
    <xf numFmtId="0" fontId="16" fillId="0" borderId="0" xfId="0" applyFont="1" applyBorder="1" applyAlignment="1" applyProtection="1">
      <alignment horizontal="left" vertical="center"/>
      <protection locked="0"/>
    </xf>
    <xf numFmtId="0" fontId="33" fillId="0" borderId="0" xfId="0" applyFont="1" applyBorder="1" applyAlignment="1" applyProtection="1">
      <alignment horizontal="left" vertical="center"/>
      <protection locked="0"/>
    </xf>
    <xf numFmtId="0" fontId="33" fillId="0" borderId="0" xfId="0" applyFont="1" applyBorder="1" applyAlignment="1" applyProtection="1">
      <alignment vertical="center"/>
      <protection locked="0"/>
    </xf>
    <xf numFmtId="0" fontId="28" fillId="0" borderId="0" xfId="0" applyFont="1" applyBorder="1" applyAlignment="1" applyProtection="1">
      <alignment vertical="center"/>
      <protection locked="0"/>
    </xf>
    <xf numFmtId="0" fontId="18" fillId="15" borderId="0" xfId="0" applyFont="1" applyFill="1" applyBorder="1" applyAlignment="1" applyProtection="1">
      <alignment vertical="center"/>
      <protection locked="0"/>
    </xf>
    <xf numFmtId="0" fontId="16" fillId="15" borderId="0" xfId="0" applyFont="1" applyFill="1" applyBorder="1" applyAlignment="1" applyProtection="1">
      <alignment vertical="center"/>
      <protection locked="0"/>
    </xf>
    <xf numFmtId="0" fontId="16" fillId="8" borderId="1" xfId="0" applyFont="1" applyFill="1" applyBorder="1" applyAlignment="1" applyProtection="1">
      <alignment horizontal="left" vertical="center" wrapText="1"/>
    </xf>
    <xf numFmtId="0" fontId="16" fillId="0" borderId="3" xfId="0" applyFont="1" applyFill="1" applyBorder="1" applyAlignment="1" applyProtection="1">
      <alignment horizontal="center" vertical="center" wrapText="1"/>
    </xf>
    <xf numFmtId="49" fontId="16" fillId="0" borderId="3" xfId="0" applyNumberFormat="1" applyFont="1" applyBorder="1" applyAlignment="1" applyProtection="1">
      <alignment horizontal="left" vertical="center" wrapText="1" indent="2"/>
    </xf>
    <xf numFmtId="0" fontId="16" fillId="0" borderId="3" xfId="0" applyFont="1" applyFill="1" applyBorder="1" applyAlignment="1" applyProtection="1">
      <alignment horizontal="left" vertical="center" indent="1"/>
    </xf>
    <xf numFmtId="0" fontId="16" fillId="8" borderId="3" xfId="0" applyFont="1" applyFill="1" applyBorder="1" applyAlignment="1" applyProtection="1">
      <alignment horizontal="left" vertical="center" wrapText="1"/>
    </xf>
    <xf numFmtId="0" fontId="16" fillId="0" borderId="4" xfId="0" applyFont="1" applyFill="1" applyBorder="1" applyAlignment="1" applyProtection="1">
      <alignment horizontal="center" vertical="center" wrapText="1"/>
    </xf>
    <xf numFmtId="49" fontId="16" fillId="0" borderId="4" xfId="0" applyNumberFormat="1" applyFont="1" applyBorder="1" applyAlignment="1" applyProtection="1">
      <alignment horizontal="left" vertical="center" wrapText="1" indent="2"/>
    </xf>
    <xf numFmtId="0" fontId="16" fillId="0" borderId="4" xfId="0" applyFont="1" applyBorder="1" applyAlignment="1" applyProtection="1">
      <alignment horizontal="left" vertical="center" wrapText="1" indent="1"/>
    </xf>
    <xf numFmtId="0" fontId="16" fillId="8" borderId="4" xfId="0" applyFont="1" applyFill="1" applyBorder="1" applyAlignment="1" applyProtection="1">
      <alignment horizontal="left" vertical="center" wrapText="1"/>
    </xf>
    <xf numFmtId="0" fontId="16" fillId="0" borderId="4" xfId="0" applyFont="1" applyFill="1" applyBorder="1" applyAlignment="1" applyProtection="1">
      <alignment vertical="center"/>
    </xf>
    <xf numFmtId="0" fontId="16" fillId="0" borderId="4" xfId="0" applyFont="1" applyFill="1" applyBorder="1" applyAlignment="1" applyProtection="1">
      <alignment horizontal="left" vertical="center" indent="1"/>
    </xf>
    <xf numFmtId="0" fontId="16" fillId="0" borderId="4" xfId="0" applyFont="1" applyFill="1" applyBorder="1" applyAlignment="1" applyProtection="1">
      <alignment vertical="center" wrapText="1"/>
    </xf>
    <xf numFmtId="0" fontId="16" fillId="0" borderId="4" xfId="0" applyFont="1" applyFill="1" applyBorder="1" applyAlignment="1" applyProtection="1">
      <alignment horizontal="left" vertical="center" wrapText="1" indent="1"/>
    </xf>
    <xf numFmtId="0" fontId="16" fillId="0" borderId="4" xfId="0" applyFont="1" applyBorder="1" applyAlignment="1" applyProtection="1">
      <alignment horizontal="left" vertical="center" indent="1"/>
    </xf>
    <xf numFmtId="0" fontId="16" fillId="0" borderId="4" xfId="0" applyFont="1" applyFill="1" applyBorder="1" applyAlignment="1" applyProtection="1">
      <alignment horizontal="center" vertical="center"/>
    </xf>
    <xf numFmtId="49" fontId="16" fillId="0" borderId="4" xfId="0" applyNumberFormat="1" applyFont="1" applyBorder="1" applyAlignment="1" applyProtection="1">
      <alignment horizontal="left" vertical="center" indent="2"/>
    </xf>
    <xf numFmtId="0" fontId="28" fillId="8" borderId="4" xfId="0" applyFont="1" applyFill="1" applyBorder="1" applyAlignment="1" applyProtection="1">
      <alignment horizontal="left" vertical="center" wrapText="1"/>
    </xf>
    <xf numFmtId="0" fontId="26" fillId="4" borderId="4" xfId="0" applyFont="1" applyFill="1" applyBorder="1" applyAlignment="1" applyProtection="1">
      <alignment vertical="center"/>
    </xf>
    <xf numFmtId="41" fontId="16" fillId="0" borderId="4" xfId="0" applyNumberFormat="1" applyFont="1" applyFill="1" applyBorder="1" applyAlignment="1" applyProtection="1">
      <alignment horizontal="left" vertical="center" wrapText="1"/>
      <protection hidden="1"/>
    </xf>
    <xf numFmtId="0" fontId="28" fillId="8" borderId="4"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xf>
    <xf numFmtId="49" fontId="16" fillId="0" borderId="5" xfId="0" applyNumberFormat="1" applyFont="1" applyBorder="1" applyAlignment="1" applyProtection="1">
      <alignment horizontal="left" vertical="center" indent="2"/>
    </xf>
    <xf numFmtId="0" fontId="28" fillId="8" borderId="5" xfId="0" applyFont="1" applyFill="1" applyBorder="1" applyAlignment="1" applyProtection="1">
      <alignment horizontal="center" vertical="center" wrapText="1"/>
    </xf>
    <xf numFmtId="41" fontId="16" fillId="0" borderId="5" xfId="0" applyNumberFormat="1" applyFont="1" applyFill="1" applyBorder="1" applyAlignment="1" applyProtection="1">
      <alignment horizontal="left" vertical="center" wrapText="1"/>
      <protection hidden="1"/>
    </xf>
    <xf numFmtId="49" fontId="16" fillId="0" borderId="3" xfId="0" applyNumberFormat="1" applyFont="1" applyBorder="1" applyAlignment="1" applyProtection="1">
      <alignment horizontal="center" vertical="center" wrapText="1"/>
    </xf>
    <xf numFmtId="0" fontId="16" fillId="0" borderId="3" xfId="0" applyFont="1" applyFill="1" applyBorder="1" applyAlignment="1" applyProtection="1">
      <alignment horizontal="left" vertical="center" wrapText="1" indent="1"/>
    </xf>
    <xf numFmtId="0" fontId="26" fillId="4" borderId="3" xfId="0" applyFont="1" applyFill="1" applyBorder="1" applyAlignment="1" applyProtection="1">
      <alignment vertical="center"/>
    </xf>
    <xf numFmtId="0" fontId="28" fillId="8" borderId="5"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protection locked="0"/>
    </xf>
    <xf numFmtId="0" fontId="26" fillId="13" borderId="4" xfId="0" applyFont="1" applyFill="1" applyBorder="1" applyAlignment="1" applyProtection="1">
      <alignment vertical="center"/>
    </xf>
    <xf numFmtId="0" fontId="16" fillId="0" borderId="5" xfId="0" applyFont="1" applyBorder="1" applyAlignment="1" applyProtection="1">
      <alignment horizontal="left" vertical="center" indent="1"/>
    </xf>
    <xf numFmtId="0" fontId="16" fillId="8" borderId="5" xfId="0" applyFont="1" applyFill="1" applyBorder="1" applyAlignment="1" applyProtection="1">
      <alignment horizontal="left" vertical="center" wrapText="1"/>
    </xf>
    <xf numFmtId="0" fontId="26" fillId="4" borderId="5" xfId="0" applyFont="1" applyFill="1" applyBorder="1" applyAlignment="1" applyProtection="1">
      <alignment vertical="center"/>
    </xf>
    <xf numFmtId="49" fontId="16" fillId="0" borderId="1" xfId="0" applyNumberFormat="1" applyFont="1" applyBorder="1" applyAlignment="1" applyProtection="1">
      <alignment horizontal="left" vertical="center" wrapText="1" indent="2"/>
    </xf>
    <xf numFmtId="0" fontId="16" fillId="0" borderId="6" xfId="0"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49" fontId="16" fillId="0" borderId="2" xfId="0" applyNumberFormat="1" applyFont="1" applyBorder="1" applyAlignment="1" applyProtection="1">
      <alignment horizontal="left" vertical="center" wrapText="1" indent="2"/>
    </xf>
    <xf numFmtId="0" fontId="16" fillId="0" borderId="2" xfId="0" applyFont="1" applyFill="1" applyBorder="1" applyAlignment="1" applyProtection="1">
      <alignment horizontal="left" vertical="center" indent="1"/>
    </xf>
    <xf numFmtId="0" fontId="16" fillId="8" borderId="2" xfId="0" applyFont="1" applyFill="1" applyBorder="1" applyAlignment="1" applyProtection="1">
      <alignment horizontal="left" vertical="center" wrapText="1"/>
    </xf>
    <xf numFmtId="14" fontId="16" fillId="2" borderId="2" xfId="0" applyNumberFormat="1" applyFont="1" applyFill="1" applyBorder="1" applyAlignment="1" applyProtection="1">
      <alignment horizontal="left" vertical="center" wrapText="1"/>
      <protection locked="0"/>
    </xf>
    <xf numFmtId="0" fontId="26" fillId="13" borderId="2" xfId="0" applyFont="1" applyFill="1" applyBorder="1" applyAlignment="1" applyProtection="1">
      <alignment vertical="center"/>
    </xf>
    <xf numFmtId="0" fontId="16" fillId="8" borderId="7" xfId="0" applyFont="1" applyFill="1" applyBorder="1" applyAlignment="1" applyProtection="1">
      <alignment horizontal="left" vertical="center" wrapText="1"/>
    </xf>
    <xf numFmtId="0" fontId="16" fillId="0" borderId="8" xfId="0" applyFont="1" applyFill="1" applyBorder="1" applyAlignment="1" applyProtection="1">
      <alignment horizontal="center" vertical="center" wrapText="1"/>
    </xf>
    <xf numFmtId="0" fontId="16" fillId="8" borderId="8" xfId="0" applyFont="1" applyFill="1" applyBorder="1" applyAlignment="1" applyProtection="1">
      <alignment horizontal="left" vertical="top" wrapText="1"/>
    </xf>
    <xf numFmtId="0" fontId="16" fillId="2" borderId="8" xfId="0" applyFont="1" applyFill="1" applyBorder="1" applyAlignment="1" applyProtection="1">
      <alignment horizontal="left" vertical="center" wrapText="1"/>
      <protection locked="0"/>
    </xf>
    <xf numFmtId="0" fontId="16" fillId="0" borderId="3" xfId="0" applyFont="1" applyBorder="1" applyAlignment="1" applyProtection="1">
      <alignment horizontal="left" vertical="center" wrapText="1" indent="1"/>
    </xf>
    <xf numFmtId="0" fontId="16" fillId="0" borderId="3" xfId="0" applyFont="1" applyFill="1" applyBorder="1" applyAlignment="1" applyProtection="1">
      <alignment vertical="center"/>
    </xf>
    <xf numFmtId="0" fontId="16" fillId="0" borderId="5" xfId="0" applyFont="1" applyFill="1" applyBorder="1" applyAlignment="1" applyProtection="1">
      <alignment horizontal="center" vertical="center" wrapText="1"/>
    </xf>
    <xf numFmtId="49" fontId="16" fillId="0" borderId="5" xfId="0" applyNumberFormat="1" applyFont="1" applyBorder="1" applyAlignment="1" applyProtection="1">
      <alignment horizontal="left" vertical="center" wrapText="1" indent="2"/>
    </xf>
    <xf numFmtId="0" fontId="16" fillId="0" borderId="5" xfId="0" applyFont="1" applyFill="1" applyBorder="1" applyAlignment="1" applyProtection="1">
      <alignment horizontal="left" vertical="center" indent="1"/>
    </xf>
    <xf numFmtId="0" fontId="16" fillId="0" borderId="5" xfId="0" applyFont="1" applyFill="1" applyBorder="1" applyAlignment="1" applyProtection="1">
      <alignment vertical="center" wrapText="1"/>
    </xf>
    <xf numFmtId="0" fontId="16" fillId="0" borderId="6" xfId="0" applyFont="1" applyBorder="1" applyAlignment="1" applyProtection="1">
      <alignment horizontal="left" vertical="center" indent="1"/>
    </xf>
    <xf numFmtId="0" fontId="16" fillId="0" borderId="2" xfId="0" applyFont="1" applyFill="1" applyBorder="1" applyAlignment="1" applyProtection="1">
      <alignment horizontal="left" vertical="center" wrapText="1" indent="1"/>
    </xf>
    <xf numFmtId="0" fontId="16" fillId="0" borderId="2" xfId="0" applyFont="1" applyFill="1" applyBorder="1" applyAlignment="1" applyProtection="1">
      <alignment vertical="center"/>
    </xf>
    <xf numFmtId="0" fontId="16" fillId="0" borderId="2" xfId="0" applyFont="1" applyBorder="1" applyAlignment="1" applyProtection="1">
      <alignment horizontal="left" vertical="center" indent="1"/>
    </xf>
    <xf numFmtId="0" fontId="16" fillId="2" borderId="2"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center" vertical="center"/>
    </xf>
    <xf numFmtId="49" fontId="16" fillId="0" borderId="3" xfId="0" applyNumberFormat="1" applyFont="1" applyBorder="1" applyAlignment="1" applyProtection="1">
      <alignment horizontal="left" vertical="center" indent="2"/>
    </xf>
    <xf numFmtId="0" fontId="16" fillId="0" borderId="3" xfId="0" applyFont="1" applyBorder="1" applyAlignment="1" applyProtection="1">
      <alignment horizontal="left" vertical="center" indent="1"/>
    </xf>
    <xf numFmtId="0" fontId="16" fillId="15" borderId="3" xfId="0" applyFont="1" applyFill="1" applyBorder="1" applyAlignment="1" applyProtection="1">
      <alignment horizontal="center" vertical="center"/>
    </xf>
    <xf numFmtId="49" fontId="16" fillId="0" borderId="3" xfId="0" applyNumberFormat="1" applyFont="1" applyFill="1" applyBorder="1" applyAlignment="1" applyProtection="1">
      <alignment horizontal="left" vertical="center" indent="2"/>
    </xf>
    <xf numFmtId="0" fontId="16" fillId="0" borderId="2" xfId="0" applyFont="1" applyFill="1" applyBorder="1" applyAlignment="1" applyProtection="1">
      <alignment horizontal="center" vertical="center"/>
    </xf>
    <xf numFmtId="49" fontId="16" fillId="0" borderId="2" xfId="0" applyNumberFormat="1" applyFont="1" applyBorder="1" applyAlignment="1" applyProtection="1">
      <alignment horizontal="left" vertical="center" indent="2"/>
    </xf>
    <xf numFmtId="0" fontId="16" fillId="0" borderId="2" xfId="0" applyFont="1" applyFill="1" applyBorder="1" applyAlignment="1" applyProtection="1">
      <alignment vertical="center" wrapText="1"/>
    </xf>
    <xf numFmtId="0" fontId="28" fillId="8" borderId="3" xfId="0" applyFont="1" applyFill="1" applyBorder="1" applyAlignment="1" applyProtection="1">
      <alignment horizontal="left" vertical="center" wrapText="1"/>
    </xf>
    <xf numFmtId="0" fontId="16" fillId="4" borderId="3" xfId="0" applyFont="1" applyFill="1" applyBorder="1" applyAlignment="1" applyProtection="1">
      <alignment horizontal="left" vertical="center" wrapText="1"/>
    </xf>
    <xf numFmtId="49" fontId="16" fillId="0" borderId="2" xfId="0" applyNumberFormat="1" applyFont="1" applyBorder="1" applyAlignment="1" applyProtection="1">
      <alignment horizontal="center" vertical="center" wrapText="1"/>
    </xf>
    <xf numFmtId="0" fontId="16" fillId="0" borderId="3" xfId="0" applyFont="1" applyFill="1" applyBorder="1" applyAlignment="1" applyProtection="1">
      <alignment vertical="center" wrapText="1"/>
    </xf>
    <xf numFmtId="49" fontId="16" fillId="0" borderId="5" xfId="0" applyNumberFormat="1" applyFont="1" applyBorder="1" applyAlignment="1" applyProtection="1">
      <alignment horizontal="center" vertical="center" wrapText="1"/>
    </xf>
    <xf numFmtId="0" fontId="16" fillId="4" borderId="5" xfId="0" applyFont="1" applyFill="1" applyBorder="1" applyAlignment="1" applyProtection="1">
      <alignment vertical="center" wrapText="1"/>
    </xf>
    <xf numFmtId="49" fontId="16" fillId="0" borderId="2" xfId="0" applyNumberFormat="1" applyFont="1" applyBorder="1" applyAlignment="1" applyProtection="1">
      <alignment horizontal="center" vertical="center"/>
    </xf>
    <xf numFmtId="0" fontId="28" fillId="8" borderId="2" xfId="0" applyFont="1" applyFill="1" applyBorder="1" applyAlignment="1" applyProtection="1">
      <alignment horizontal="left" vertical="center" wrapText="1"/>
    </xf>
    <xf numFmtId="0" fontId="16" fillId="4" borderId="2" xfId="0" applyFont="1" applyFill="1" applyBorder="1" applyAlignment="1" applyProtection="1">
      <alignment vertical="center"/>
    </xf>
    <xf numFmtId="0" fontId="28" fillId="0" borderId="2" xfId="0" applyFont="1" applyFill="1" applyBorder="1" applyAlignment="1" applyProtection="1">
      <alignment horizontal="left" vertical="center" indent="1"/>
    </xf>
    <xf numFmtId="0" fontId="26" fillId="4" borderId="2" xfId="0" applyFont="1" applyFill="1" applyBorder="1" applyAlignment="1" applyProtection="1">
      <alignment vertical="center"/>
    </xf>
    <xf numFmtId="0" fontId="28" fillId="0" borderId="3" xfId="0" applyFont="1" applyBorder="1" applyAlignment="1" applyProtection="1">
      <alignment horizontal="left" vertical="center" wrapText="1" indent="1"/>
    </xf>
    <xf numFmtId="0" fontId="16" fillId="0" borderId="9" xfId="0" applyFont="1" applyFill="1" applyBorder="1" applyAlignment="1" applyProtection="1">
      <alignment horizontal="center" vertical="center" wrapText="1"/>
    </xf>
    <xf numFmtId="49" fontId="16" fillId="0" borderId="10" xfId="0" applyNumberFormat="1" applyFont="1" applyBorder="1" applyAlignment="1" applyProtection="1">
      <alignment horizontal="left" vertical="center" wrapText="1" indent="2"/>
    </xf>
    <xf numFmtId="0" fontId="28" fillId="0" borderId="10" xfId="0" applyFont="1" applyFill="1" applyBorder="1" applyAlignment="1" applyProtection="1">
      <alignment horizontal="left" vertical="center" indent="1"/>
    </xf>
    <xf numFmtId="0" fontId="16" fillId="8" borderId="10" xfId="0" applyFont="1" applyFill="1" applyBorder="1" applyAlignment="1" applyProtection="1">
      <alignment horizontal="left" vertical="center" wrapText="1"/>
    </xf>
    <xf numFmtId="0" fontId="16" fillId="4" borderId="10" xfId="0" applyFont="1" applyFill="1" applyBorder="1" applyAlignment="1" applyProtection="1">
      <alignment horizontal="left" vertical="center" wrapText="1"/>
    </xf>
    <xf numFmtId="0" fontId="16" fillId="4" borderId="11" xfId="0" applyFont="1" applyFill="1" applyBorder="1" applyAlignment="1" applyProtection="1">
      <alignment vertical="center"/>
    </xf>
    <xf numFmtId="0" fontId="16" fillId="0" borderId="12" xfId="0" applyFont="1" applyFill="1" applyBorder="1" applyAlignment="1" applyProtection="1">
      <alignment horizontal="center" vertical="center" wrapText="1"/>
    </xf>
    <xf numFmtId="0" fontId="16" fillId="13" borderId="13" xfId="0" applyFont="1" applyFill="1" applyBorder="1" applyAlignment="1" applyProtection="1">
      <alignment vertical="center"/>
    </xf>
    <xf numFmtId="0" fontId="26" fillId="13" borderId="13" xfId="0" applyFont="1" applyFill="1" applyBorder="1" applyAlignment="1" applyProtection="1">
      <alignment vertical="center"/>
    </xf>
    <xf numFmtId="0" fontId="16" fillId="0" borderId="14" xfId="0" applyFont="1" applyFill="1" applyBorder="1" applyAlignment="1" applyProtection="1">
      <alignment horizontal="center" vertical="center" wrapText="1"/>
    </xf>
    <xf numFmtId="49" fontId="16" fillId="0" borderId="15" xfId="0" applyNumberFormat="1" applyFont="1" applyBorder="1" applyAlignment="1" applyProtection="1">
      <alignment horizontal="left" vertical="center" wrapText="1" indent="2"/>
    </xf>
    <xf numFmtId="0" fontId="16" fillId="0" borderId="15" xfId="0" applyFont="1" applyFill="1" applyBorder="1" applyAlignment="1" applyProtection="1">
      <alignment horizontal="left" vertical="center" wrapText="1" indent="1"/>
    </xf>
    <xf numFmtId="0" fontId="16" fillId="8" borderId="15" xfId="0" applyFont="1" applyFill="1" applyBorder="1" applyAlignment="1" applyProtection="1">
      <alignment horizontal="left" vertical="center" wrapText="1"/>
    </xf>
    <xf numFmtId="0" fontId="16" fillId="2" borderId="15" xfId="0" applyFont="1" applyFill="1" applyBorder="1" applyAlignment="1" applyProtection="1">
      <alignment horizontal="left" vertical="center" wrapText="1"/>
      <protection locked="0"/>
    </xf>
    <xf numFmtId="0" fontId="26" fillId="13" borderId="16" xfId="0" applyFont="1" applyFill="1" applyBorder="1" applyAlignment="1" applyProtection="1">
      <alignment vertical="center"/>
    </xf>
    <xf numFmtId="0" fontId="16" fillId="0" borderId="10" xfId="0" applyFont="1" applyFill="1" applyBorder="1" applyAlignment="1" applyProtection="1">
      <alignment horizontal="left" vertical="center" wrapText="1" indent="1"/>
    </xf>
    <xf numFmtId="0" fontId="16" fillId="13" borderId="11" xfId="0" applyFont="1" applyFill="1" applyBorder="1" applyAlignment="1" applyProtection="1">
      <alignment vertical="center"/>
    </xf>
    <xf numFmtId="0" fontId="16" fillId="0" borderId="13" xfId="0" applyFont="1" applyFill="1" applyBorder="1" applyAlignment="1" applyProtection="1">
      <alignment vertical="center"/>
    </xf>
    <xf numFmtId="14" fontId="16" fillId="2" borderId="15" xfId="0" applyNumberFormat="1" applyFont="1" applyFill="1" applyBorder="1" applyAlignment="1" applyProtection="1">
      <alignment horizontal="left" vertical="center" wrapText="1"/>
      <protection locked="0"/>
    </xf>
    <xf numFmtId="0" fontId="16" fillId="13" borderId="10" xfId="0" applyFont="1" applyFill="1" applyBorder="1" applyAlignment="1" applyProtection="1">
      <alignment horizontal="left" vertical="center" wrapText="1"/>
    </xf>
    <xf numFmtId="0" fontId="26" fillId="13" borderId="11" xfId="0" applyFont="1" applyFill="1" applyBorder="1" applyAlignment="1" applyProtection="1">
      <alignment vertical="center"/>
    </xf>
    <xf numFmtId="0" fontId="16" fillId="8" borderId="3" xfId="0" applyFont="1" applyFill="1" applyBorder="1" applyAlignment="1" applyProtection="1">
      <alignment horizontal="center" vertical="center"/>
    </xf>
    <xf numFmtId="0" fontId="16" fillId="8" borderId="4" xfId="0" applyFont="1" applyFill="1" applyBorder="1" applyAlignment="1" applyProtection="1">
      <alignment horizontal="center" vertical="center"/>
    </xf>
    <xf numFmtId="41" fontId="16" fillId="2" borderId="4" xfId="0" applyNumberFormat="1" applyFont="1" applyFill="1" applyBorder="1" applyAlignment="1" applyProtection="1">
      <alignment horizontal="right" vertical="center"/>
      <protection locked="0"/>
    </xf>
    <xf numFmtId="41" fontId="16" fillId="2" borderId="4" xfId="0" applyNumberFormat="1" applyFont="1" applyFill="1" applyBorder="1" applyAlignment="1" applyProtection="1">
      <alignment vertical="center"/>
      <protection locked="0"/>
    </xf>
    <xf numFmtId="0" fontId="26" fillId="8" borderId="4" xfId="0" applyFont="1" applyFill="1" applyBorder="1" applyAlignment="1" applyProtection="1">
      <alignment horizontal="center" vertical="center"/>
    </xf>
    <xf numFmtId="41" fontId="16" fillId="0" borderId="4" xfId="0" applyNumberFormat="1" applyFont="1" applyFill="1" applyBorder="1" applyAlignment="1" applyProtection="1">
      <alignment horizontal="left" vertical="center"/>
      <protection hidden="1"/>
    </xf>
    <xf numFmtId="41" fontId="16" fillId="0" borderId="4" xfId="0" applyNumberFormat="1" applyFont="1" applyFill="1" applyBorder="1" applyAlignment="1" applyProtection="1">
      <alignment vertical="center"/>
      <protection hidden="1"/>
    </xf>
    <xf numFmtId="0" fontId="16" fillId="10" borderId="4" xfId="0" applyFont="1" applyFill="1" applyBorder="1" applyAlignment="1" applyProtection="1">
      <alignment horizontal="center" vertical="center"/>
    </xf>
    <xf numFmtId="41" fontId="16" fillId="0" borderId="4" xfId="0" applyNumberFormat="1" applyFont="1" applyBorder="1" applyAlignment="1" applyProtection="1">
      <alignment horizontal="left" vertical="center"/>
      <protection hidden="1"/>
    </xf>
    <xf numFmtId="41" fontId="16" fillId="0" borderId="4" xfId="0" applyNumberFormat="1" applyFont="1" applyBorder="1" applyAlignment="1" applyProtection="1">
      <alignment vertical="center"/>
      <protection hidden="1"/>
    </xf>
    <xf numFmtId="41" fontId="16" fillId="4" borderId="4" xfId="0" applyNumberFormat="1" applyFont="1" applyFill="1" applyBorder="1" applyAlignment="1" applyProtection="1">
      <alignment horizontal="left" vertical="center"/>
      <protection hidden="1"/>
    </xf>
    <xf numFmtId="10" fontId="16" fillId="0" borderId="4" xfId="4" applyNumberFormat="1" applyFont="1" applyBorder="1" applyAlignment="1" applyProtection="1">
      <alignment vertical="center"/>
      <protection hidden="1"/>
    </xf>
    <xf numFmtId="0" fontId="16" fillId="8" borderId="4" xfId="0" applyFont="1" applyFill="1" applyBorder="1" applyAlignment="1" applyProtection="1">
      <alignment vertical="center"/>
    </xf>
    <xf numFmtId="0" fontId="16" fillId="8" borderId="5" xfId="0" applyFont="1" applyFill="1" applyBorder="1" applyAlignment="1" applyProtection="1">
      <alignment vertical="center" wrapText="1"/>
    </xf>
    <xf numFmtId="0" fontId="24" fillId="6" borderId="17" xfId="0" applyFont="1" applyFill="1" applyBorder="1" applyAlignment="1" applyProtection="1">
      <alignment horizontal="center" vertical="center" wrapText="1"/>
    </xf>
    <xf numFmtId="0" fontId="24" fillId="6" borderId="18" xfId="0" applyFont="1" applyFill="1" applyBorder="1" applyAlignment="1" applyProtection="1">
      <alignment horizontal="center" vertical="center"/>
    </xf>
    <xf numFmtId="0" fontId="24" fillId="6" borderId="18" xfId="0" applyFont="1" applyFill="1" applyBorder="1" applyAlignment="1" applyProtection="1">
      <alignment horizontal="center" vertical="center" wrapText="1"/>
    </xf>
    <xf numFmtId="0" fontId="25" fillId="9" borderId="19" xfId="0" applyFont="1" applyFill="1" applyBorder="1" applyAlignment="1" applyProtection="1">
      <alignment horizontal="center" vertical="center" wrapText="1"/>
    </xf>
    <xf numFmtId="0" fontId="25" fillId="9" borderId="20" xfId="0" applyFont="1" applyFill="1" applyBorder="1" applyAlignment="1" applyProtection="1">
      <alignment horizontal="center" vertical="center"/>
    </xf>
    <xf numFmtId="0" fontId="25" fillId="9" borderId="21" xfId="0" applyFont="1" applyFill="1" applyBorder="1" applyAlignment="1" applyProtection="1">
      <alignment horizontal="center" vertical="center"/>
    </xf>
    <xf numFmtId="0" fontId="24" fillId="6" borderId="22" xfId="0" applyFont="1" applyFill="1" applyBorder="1" applyAlignment="1" applyProtection="1">
      <alignment horizontal="center" vertical="center" wrapText="1"/>
    </xf>
    <xf numFmtId="49" fontId="24" fillId="6" borderId="23" xfId="0" applyNumberFormat="1" applyFont="1" applyFill="1" applyBorder="1" applyAlignment="1" applyProtection="1">
      <alignment horizontal="centerContinuous" vertical="center" wrapText="1"/>
    </xf>
    <xf numFmtId="0" fontId="24" fillId="6" borderId="24" xfId="0" applyFont="1" applyFill="1" applyBorder="1" applyAlignment="1" applyProtection="1">
      <alignment horizontal="centerContinuous" vertical="center"/>
    </xf>
    <xf numFmtId="0" fontId="24" fillId="6" borderId="19" xfId="0" applyFont="1" applyFill="1" applyBorder="1" applyAlignment="1" applyProtection="1">
      <alignment horizontal="centerContinuous" vertical="center" wrapText="1"/>
    </xf>
    <xf numFmtId="0" fontId="24" fillId="6" borderId="25" xfId="0" applyFont="1" applyFill="1" applyBorder="1" applyAlignment="1" applyProtection="1">
      <alignment horizontal="center" vertical="center"/>
    </xf>
    <xf numFmtId="49" fontId="24" fillId="6" borderId="20" xfId="0" applyNumberFormat="1" applyFont="1" applyFill="1" applyBorder="1" applyAlignment="1" applyProtection="1">
      <alignment horizontal="centerContinuous" vertical="center"/>
    </xf>
    <xf numFmtId="0" fontId="24" fillId="6" borderId="26" xfId="0" applyFont="1" applyFill="1" applyBorder="1" applyAlignment="1" applyProtection="1">
      <alignment horizontal="centerContinuous" vertical="center"/>
    </xf>
    <xf numFmtId="0" fontId="24" fillId="6" borderId="26" xfId="0" applyFont="1" applyFill="1" applyBorder="1" applyAlignment="1" applyProtection="1">
      <alignment horizontal="centerContinuous" vertical="center" wrapText="1"/>
    </xf>
    <xf numFmtId="0" fontId="25" fillId="9" borderId="26" xfId="0" applyFont="1" applyFill="1" applyBorder="1" applyAlignment="1" applyProtection="1">
      <alignment horizontal="center" vertical="center" wrapText="1"/>
    </xf>
    <xf numFmtId="0" fontId="24" fillId="0" borderId="27" xfId="0" applyFont="1" applyFill="1" applyBorder="1" applyAlignment="1" applyProtection="1">
      <alignment horizontal="center" vertical="center" wrapText="1"/>
    </xf>
    <xf numFmtId="0" fontId="24" fillId="0" borderId="27" xfId="0" applyFont="1" applyFill="1" applyBorder="1" applyAlignment="1" applyProtection="1">
      <alignment horizontal="center" vertical="center" wrapText="1"/>
      <protection locked="0"/>
    </xf>
    <xf numFmtId="49" fontId="24" fillId="6" borderId="20" xfId="0" applyNumberFormat="1" applyFont="1" applyFill="1" applyBorder="1" applyAlignment="1" applyProtection="1">
      <alignment horizontal="centerContinuous" vertical="center" wrapText="1"/>
    </xf>
    <xf numFmtId="0" fontId="24" fillId="6" borderId="19" xfId="0" applyFont="1" applyFill="1" applyBorder="1" applyAlignment="1" applyProtection="1">
      <alignment horizontal="center" vertical="center" wrapText="1"/>
    </xf>
    <xf numFmtId="49" fontId="45" fillId="6" borderId="20" xfId="0" applyNumberFormat="1" applyFont="1" applyFill="1" applyBorder="1" applyAlignment="1" applyProtection="1">
      <alignment horizontal="centerContinuous" vertical="center" wrapText="1"/>
    </xf>
    <xf numFmtId="0" fontId="46" fillId="6" borderId="26" xfId="0" applyFont="1" applyFill="1" applyBorder="1" applyAlignment="1" applyProtection="1">
      <alignment horizontal="centerContinuous" vertical="center"/>
    </xf>
    <xf numFmtId="0" fontId="24" fillId="6" borderId="19" xfId="0" applyFont="1" applyFill="1" applyBorder="1" applyAlignment="1" applyProtection="1">
      <alignment horizontal="center" vertical="center"/>
    </xf>
    <xf numFmtId="0" fontId="24" fillId="6" borderId="26"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xf>
    <xf numFmtId="41" fontId="16" fillId="2" borderId="3" xfId="0" applyNumberFormat="1" applyFont="1" applyFill="1" applyBorder="1" applyAlignment="1" applyProtection="1">
      <alignment horizontal="right" vertical="center"/>
      <protection locked="0"/>
    </xf>
    <xf numFmtId="41" fontId="16" fillId="2" borderId="3" xfId="0" applyNumberFormat="1" applyFont="1" applyFill="1" applyBorder="1" applyAlignment="1" applyProtection="1">
      <alignment horizontal="left" vertical="center"/>
      <protection locked="0"/>
    </xf>
    <xf numFmtId="41" fontId="16" fillId="2" borderId="4" xfId="0" applyNumberFormat="1" applyFont="1" applyFill="1" applyBorder="1" applyAlignment="1" applyProtection="1">
      <alignment horizontal="left" vertical="center"/>
      <protection locked="0"/>
    </xf>
    <xf numFmtId="41" fontId="16" fillId="0" borderId="4" xfId="0" applyNumberFormat="1" applyFont="1" applyFill="1" applyBorder="1" applyAlignment="1" applyProtection="1">
      <alignment horizontal="left" vertical="center"/>
    </xf>
    <xf numFmtId="12" fontId="16" fillId="0" borderId="4" xfId="0" applyNumberFormat="1" applyFont="1" applyFill="1" applyBorder="1" applyAlignment="1" applyProtection="1">
      <alignment horizontal="right" vertical="center"/>
      <protection hidden="1"/>
    </xf>
    <xf numFmtId="0" fontId="16" fillId="12" borderId="5" xfId="0" applyFont="1" applyFill="1" applyBorder="1" applyAlignment="1" applyProtection="1">
      <alignment horizontal="left" vertical="center" indent="1"/>
    </xf>
    <xf numFmtId="0" fontId="16" fillId="8" borderId="5" xfId="0" applyFont="1" applyFill="1" applyBorder="1" applyAlignment="1" applyProtection="1">
      <alignment horizontal="center" vertical="center"/>
    </xf>
    <xf numFmtId="41" fontId="16" fillId="0" borderId="5" xfId="0" applyNumberFormat="1" applyFont="1" applyFill="1" applyBorder="1" applyAlignment="1" applyProtection="1">
      <alignment horizontal="left" vertical="center"/>
      <protection hidden="1"/>
    </xf>
    <xf numFmtId="0" fontId="16" fillId="12" borderId="3" xfId="0" applyFont="1" applyFill="1" applyBorder="1" applyAlignment="1" applyProtection="1">
      <alignment horizontal="left" vertical="center" wrapText="1" indent="1"/>
    </xf>
    <xf numFmtId="0" fontId="26" fillId="8" borderId="3" xfId="0" applyFont="1" applyFill="1" applyBorder="1" applyAlignment="1" applyProtection="1">
      <alignment horizontal="center" vertical="center"/>
    </xf>
    <xf numFmtId="41" fontId="16" fillId="0" borderId="3" xfId="0" applyNumberFormat="1" applyFont="1" applyFill="1" applyBorder="1" applyAlignment="1" applyProtection="1">
      <alignment horizontal="left" vertical="center"/>
    </xf>
    <xf numFmtId="0" fontId="16" fillId="12" borderId="4" xfId="0" applyFont="1" applyFill="1" applyBorder="1" applyAlignment="1" applyProtection="1">
      <alignment horizontal="left" vertical="center" wrapText="1" indent="1"/>
    </xf>
    <xf numFmtId="0" fontId="24" fillId="11" borderId="5" xfId="0" applyFont="1" applyFill="1" applyBorder="1" applyAlignment="1" applyProtection="1">
      <alignment horizontal="left" vertical="center" indent="1"/>
    </xf>
    <xf numFmtId="0" fontId="26" fillId="8" borderId="5" xfId="0" applyFont="1" applyFill="1" applyBorder="1" applyAlignment="1" applyProtection="1">
      <alignment horizontal="center" vertical="center"/>
    </xf>
    <xf numFmtId="41" fontId="16" fillId="0" borderId="5" xfId="0" applyNumberFormat="1" applyFont="1" applyFill="1" applyBorder="1" applyAlignment="1" applyProtection="1">
      <alignment horizontal="left" vertical="center"/>
    </xf>
    <xf numFmtId="0" fontId="16" fillId="8" borderId="2" xfId="0" applyFont="1" applyFill="1" applyBorder="1" applyAlignment="1" applyProtection="1">
      <alignment horizontal="center" vertical="center"/>
    </xf>
    <xf numFmtId="14" fontId="16" fillId="2" borderId="2" xfId="0" applyNumberFormat="1" applyFont="1" applyFill="1" applyBorder="1" applyAlignment="1" applyProtection="1">
      <alignment horizontal="left" vertical="center"/>
      <protection locked="0"/>
    </xf>
    <xf numFmtId="0" fontId="16" fillId="0" borderId="3" xfId="0" applyFont="1" applyBorder="1" applyAlignment="1" applyProtection="1">
      <alignment horizontal="left" vertical="center" wrapText="1"/>
    </xf>
    <xf numFmtId="0" fontId="16" fillId="8" borderId="3" xfId="0" applyFont="1" applyFill="1" applyBorder="1" applyAlignment="1" applyProtection="1">
      <alignment vertical="center" wrapText="1"/>
    </xf>
    <xf numFmtId="0" fontId="16" fillId="8" borderId="6" xfId="0" applyFont="1" applyFill="1" applyBorder="1" applyAlignment="1" applyProtection="1">
      <alignment horizontal="center" vertical="center"/>
    </xf>
    <xf numFmtId="41" fontId="16" fillId="2" borderId="6" xfId="0" applyNumberFormat="1" applyFont="1" applyFill="1" applyBorder="1" applyAlignment="1" applyProtection="1">
      <alignment horizontal="right" vertical="center"/>
      <protection locked="0"/>
    </xf>
    <xf numFmtId="41" fontId="16" fillId="2" borderId="6" xfId="0" applyNumberFormat="1" applyFont="1" applyFill="1" applyBorder="1" applyAlignment="1" applyProtection="1">
      <alignment vertical="center"/>
      <protection locked="0"/>
    </xf>
    <xf numFmtId="0" fontId="16" fillId="8" borderId="2" xfId="0" applyFont="1" applyFill="1" applyBorder="1" applyAlignment="1" applyProtection="1">
      <alignment horizontal="center" vertical="center" wrapText="1"/>
    </xf>
    <xf numFmtId="0" fontId="16" fillId="2" borderId="2" xfId="0" applyFont="1" applyFill="1" applyBorder="1" applyAlignment="1" applyProtection="1">
      <alignment horizontal="right" vertical="center"/>
      <protection locked="0"/>
    </xf>
    <xf numFmtId="0" fontId="16" fillId="2" borderId="2" xfId="0" applyFont="1" applyFill="1" applyBorder="1" applyAlignment="1" applyProtection="1">
      <alignment vertical="center"/>
      <protection locked="0"/>
    </xf>
    <xf numFmtId="41" fontId="16" fillId="2" borderId="5" xfId="0" applyNumberFormat="1" applyFont="1" applyFill="1" applyBorder="1" applyAlignment="1" applyProtection="1">
      <alignment horizontal="right" vertical="center"/>
      <protection locked="0"/>
    </xf>
    <xf numFmtId="41" fontId="16" fillId="2" borderId="5" xfId="0" applyNumberFormat="1" applyFont="1" applyFill="1" applyBorder="1" applyAlignment="1" applyProtection="1">
      <alignment vertical="center"/>
      <protection locked="0"/>
    </xf>
    <xf numFmtId="0" fontId="16" fillId="8" borderId="8" xfId="0" applyFont="1" applyFill="1" applyBorder="1" applyAlignment="1" applyProtection="1">
      <alignment vertical="center" wrapText="1"/>
    </xf>
    <xf numFmtId="41" fontId="16" fillId="0" borderId="3" xfId="0" applyNumberFormat="1" applyFont="1" applyBorder="1" applyAlignment="1" applyProtection="1">
      <alignment horizontal="left" vertical="center"/>
      <protection hidden="1"/>
    </xf>
    <xf numFmtId="41" fontId="16" fillId="0" borderId="3" xfId="0" applyNumberFormat="1" applyFont="1" applyBorder="1" applyAlignment="1" applyProtection="1">
      <alignment vertical="center"/>
      <protection hidden="1"/>
    </xf>
    <xf numFmtId="0" fontId="16" fillId="0" borderId="29" xfId="0" applyFont="1" applyFill="1" applyBorder="1" applyAlignment="1" applyProtection="1">
      <alignment horizontal="center" vertical="center"/>
    </xf>
    <xf numFmtId="0" fontId="16" fillId="10" borderId="29" xfId="0" applyFont="1" applyFill="1" applyBorder="1" applyAlignment="1" applyProtection="1">
      <alignment horizontal="center" vertical="center"/>
    </xf>
    <xf numFmtId="0" fontId="16" fillId="8" borderId="29" xfId="0" applyFont="1" applyFill="1" applyBorder="1" applyAlignment="1" applyProtection="1">
      <alignment horizontal="center" vertical="center"/>
    </xf>
    <xf numFmtId="41" fontId="16" fillId="0" borderId="29" xfId="0" applyNumberFormat="1" applyFont="1" applyFill="1" applyBorder="1" applyAlignment="1" applyProtection="1">
      <alignment horizontal="left" vertical="center"/>
      <protection hidden="1"/>
    </xf>
    <xf numFmtId="41" fontId="16" fillId="4" borderId="29" xfId="0" applyNumberFormat="1" applyFont="1" applyFill="1" applyBorder="1" applyAlignment="1" applyProtection="1">
      <alignment vertical="center"/>
      <protection hidden="1"/>
    </xf>
    <xf numFmtId="0" fontId="26" fillId="8" borderId="6" xfId="0" applyFont="1" applyFill="1" applyBorder="1" applyAlignment="1" applyProtection="1">
      <alignment horizontal="center" vertical="center"/>
    </xf>
    <xf numFmtId="0" fontId="26" fillId="8" borderId="5" xfId="0" applyFont="1" applyFill="1" applyBorder="1" applyAlignment="1" applyProtection="1">
      <alignment horizontal="center" vertical="center" wrapText="1"/>
    </xf>
    <xf numFmtId="41" fontId="16" fillId="0" borderId="5" xfId="0" applyNumberFormat="1" applyFont="1" applyFill="1" applyBorder="1" applyAlignment="1" applyProtection="1">
      <alignment vertical="center"/>
      <protection hidden="1"/>
    </xf>
    <xf numFmtId="41" fontId="16" fillId="0" borderId="3" xfId="0" applyNumberFormat="1" applyFont="1" applyFill="1" applyBorder="1" applyAlignment="1" applyProtection="1">
      <alignment horizontal="left" vertical="center"/>
      <protection hidden="1"/>
    </xf>
    <xf numFmtId="41" fontId="16" fillId="0" borderId="3" xfId="0" applyNumberFormat="1" applyFont="1" applyFill="1" applyBorder="1" applyAlignment="1" applyProtection="1">
      <alignment vertical="center"/>
      <protection hidden="1"/>
    </xf>
    <xf numFmtId="0" fontId="16" fillId="0" borderId="28" xfId="0" applyFont="1" applyFill="1" applyBorder="1" applyAlignment="1" applyProtection="1">
      <alignment horizontal="center" vertical="center"/>
    </xf>
    <xf numFmtId="0" fontId="16" fillId="3" borderId="28" xfId="0" applyFont="1" applyFill="1" applyBorder="1" applyAlignment="1" applyProtection="1">
      <alignment horizontal="left" vertical="center" indent="1"/>
    </xf>
    <xf numFmtId="0" fontId="16" fillId="8" borderId="28" xfId="0" applyFont="1" applyFill="1" applyBorder="1" applyAlignment="1" applyProtection="1">
      <alignment horizontal="center" vertical="center"/>
    </xf>
    <xf numFmtId="0" fontId="16" fillId="0" borderId="28" xfId="0" applyFont="1" applyFill="1" applyBorder="1" applyAlignment="1" applyProtection="1">
      <alignment horizontal="left" vertical="center"/>
      <protection hidden="1"/>
    </xf>
    <xf numFmtId="0" fontId="16" fillId="0" borderId="28" xfId="0" applyFont="1" applyFill="1" applyBorder="1" applyAlignment="1" applyProtection="1">
      <alignment vertical="center"/>
      <protection hidden="1"/>
    </xf>
    <xf numFmtId="0" fontId="16" fillId="3" borderId="5" xfId="0" applyFont="1" applyFill="1" applyBorder="1" applyAlignment="1" applyProtection="1">
      <alignment horizontal="left" vertical="center" indent="1"/>
    </xf>
    <xf numFmtId="0" fontId="16" fillId="3" borderId="5" xfId="0" applyFont="1" applyFill="1" applyBorder="1" applyAlignment="1" applyProtection="1">
      <alignment horizontal="center" vertical="center"/>
    </xf>
    <xf numFmtId="41" fontId="16" fillId="0" borderId="6" xfId="0" applyNumberFormat="1" applyFont="1" applyFill="1" applyBorder="1" applyAlignment="1" applyProtection="1">
      <alignment horizontal="left" vertical="center"/>
    </xf>
    <xf numFmtId="0" fontId="16" fillId="0" borderId="30" xfId="0" applyFont="1" applyFill="1" applyBorder="1" applyAlignment="1" applyProtection="1">
      <alignment horizontal="center" vertical="center" wrapText="1"/>
    </xf>
    <xf numFmtId="0" fontId="16" fillId="3" borderId="6" xfId="0" applyFont="1" applyFill="1" applyBorder="1" applyAlignment="1" applyProtection="1">
      <alignment horizontal="left" vertical="center" wrapText="1" indent="1"/>
    </xf>
    <xf numFmtId="0" fontId="16" fillId="3" borderId="30" xfId="0" applyFont="1" applyFill="1" applyBorder="1" applyAlignment="1" applyProtection="1">
      <alignment horizontal="left" vertical="center" indent="1"/>
    </xf>
    <xf numFmtId="0" fontId="26" fillId="8" borderId="30" xfId="0" applyFont="1" applyFill="1" applyBorder="1" applyAlignment="1" applyProtection="1">
      <alignment horizontal="center" vertical="center"/>
    </xf>
    <xf numFmtId="41" fontId="16" fillId="0" borderId="30" xfId="0" applyNumberFormat="1" applyFont="1" applyFill="1" applyBorder="1" applyAlignment="1" applyProtection="1">
      <alignment horizontal="left" vertical="center"/>
    </xf>
    <xf numFmtId="0" fontId="16" fillId="0" borderId="0" xfId="0" applyFont="1" applyFill="1" applyBorder="1" applyAlignment="1" applyProtection="1">
      <alignment vertical="top" wrapText="1"/>
    </xf>
    <xf numFmtId="0" fontId="9" fillId="0" borderId="0" xfId="0" applyFont="1" applyAlignment="1">
      <alignment vertical="center" wrapText="1"/>
    </xf>
    <xf numFmtId="0" fontId="9" fillId="0" borderId="0" xfId="0" quotePrefix="1" applyFont="1">
      <alignment vertical="center"/>
    </xf>
    <xf numFmtId="12" fontId="16" fillId="0" borderId="4" xfId="0" applyNumberFormat="1" applyFont="1" applyFill="1" applyBorder="1" applyAlignment="1" applyProtection="1">
      <alignment horizontal="right" vertical="center" wrapText="1"/>
      <protection hidden="1"/>
    </xf>
    <xf numFmtId="0" fontId="10" fillId="17" borderId="0" xfId="0" applyFont="1" applyFill="1">
      <alignment vertical="center"/>
    </xf>
    <xf numFmtId="0" fontId="9" fillId="5" borderId="0" xfId="0" applyFont="1" applyFill="1">
      <alignment vertical="center"/>
    </xf>
    <xf numFmtId="0" fontId="12" fillId="5" borderId="0" xfId="0" applyFont="1" applyFill="1">
      <alignment vertical="center"/>
    </xf>
    <xf numFmtId="176" fontId="9" fillId="0" borderId="0" xfId="0" applyNumberFormat="1" applyFont="1">
      <alignment vertical="center"/>
    </xf>
    <xf numFmtId="177" fontId="9" fillId="0" borderId="0" xfId="0" applyNumberFormat="1" applyFont="1">
      <alignment vertical="center"/>
    </xf>
    <xf numFmtId="3" fontId="9" fillId="10" borderId="0" xfId="0" applyNumberFormat="1" applyFont="1" applyFill="1">
      <alignment vertical="center"/>
    </xf>
    <xf numFmtId="3" fontId="9" fillId="0" borderId="0" xfId="0" applyNumberFormat="1" applyFont="1" applyFill="1">
      <alignment vertical="center"/>
    </xf>
    <xf numFmtId="12" fontId="9" fillId="0" borderId="0" xfId="0" quotePrefix="1" applyNumberFormat="1" applyFont="1">
      <alignment vertical="center"/>
    </xf>
    <xf numFmtId="12" fontId="9" fillId="10" borderId="0" xfId="0" applyNumberFormat="1" applyFont="1" applyFill="1">
      <alignment vertical="center"/>
    </xf>
    <xf numFmtId="0" fontId="16" fillId="2" borderId="4" xfId="0" applyFont="1" applyFill="1" applyBorder="1" applyAlignment="1" applyProtection="1">
      <alignment horizontal="left" vertical="center" wrapText="1"/>
      <protection locked="0"/>
    </xf>
    <xf numFmtId="0" fontId="25" fillId="9" borderId="18" xfId="0" applyFont="1" applyFill="1" applyBorder="1" applyAlignment="1" applyProtection="1">
      <alignment horizontal="center" vertical="center"/>
    </xf>
    <xf numFmtId="0" fontId="16" fillId="0" borderId="5" xfId="0" applyFont="1" applyFill="1" applyBorder="1" applyAlignment="1" applyProtection="1">
      <alignment vertical="center"/>
    </xf>
    <xf numFmtId="0" fontId="25" fillId="9" borderId="20" xfId="0" applyFont="1" applyFill="1" applyBorder="1" applyAlignment="1" applyProtection="1">
      <alignment horizontal="center" vertical="center" wrapText="1"/>
    </xf>
    <xf numFmtId="0" fontId="16" fillId="2" borderId="3" xfId="0" applyFont="1" applyFill="1" applyBorder="1" applyAlignment="1" applyProtection="1">
      <alignment horizontal="left" vertical="center" wrapText="1"/>
      <protection locked="0"/>
    </xf>
    <xf numFmtId="0" fontId="16" fillId="4" borderId="3" xfId="0" applyFont="1" applyFill="1" applyBorder="1" applyAlignment="1" applyProtection="1">
      <alignment vertical="center"/>
    </xf>
    <xf numFmtId="41" fontId="16" fillId="2" borderId="4" xfId="0" applyNumberFormat="1" applyFont="1" applyFill="1" applyBorder="1" applyProtection="1">
      <alignment vertical="center"/>
      <protection locked="0"/>
    </xf>
    <xf numFmtId="0" fontId="16" fillId="5" borderId="31" xfId="0" applyFont="1" applyFill="1" applyBorder="1" applyAlignment="1" applyProtection="1">
      <alignment horizontal="left" vertical="top" wrapText="1"/>
    </xf>
    <xf numFmtId="0" fontId="16" fillId="5" borderId="27" xfId="0" applyFont="1" applyFill="1" applyBorder="1" applyAlignment="1" applyProtection="1">
      <alignment horizontal="left" vertical="top" wrapText="1"/>
    </xf>
    <xf numFmtId="0" fontId="16" fillId="5" borderId="32" xfId="0" applyFont="1" applyFill="1" applyBorder="1" applyAlignment="1" applyProtection="1">
      <alignment horizontal="left" vertical="top" wrapText="1"/>
    </xf>
    <xf numFmtId="0" fontId="16" fillId="5" borderId="33" xfId="0" applyFont="1" applyFill="1" applyBorder="1" applyAlignment="1" applyProtection="1">
      <alignment horizontal="left" vertical="top" wrapText="1"/>
    </xf>
    <xf numFmtId="0" fontId="16" fillId="5" borderId="0" xfId="0" applyFont="1" applyFill="1" applyBorder="1" applyAlignment="1" applyProtection="1">
      <alignment horizontal="left" vertical="top" wrapText="1"/>
    </xf>
    <xf numFmtId="0" fontId="16" fillId="5" borderId="34" xfId="0" applyFont="1" applyFill="1" applyBorder="1" applyAlignment="1" applyProtection="1">
      <alignment horizontal="left" vertical="top" wrapText="1"/>
    </xf>
    <xf numFmtId="0" fontId="16" fillId="5" borderId="35" xfId="0" applyFont="1" applyFill="1" applyBorder="1" applyAlignment="1" applyProtection="1">
      <alignment horizontal="left" vertical="top" wrapText="1"/>
    </xf>
    <xf numFmtId="0" fontId="16" fillId="5" borderId="36" xfId="0" applyFont="1" applyFill="1" applyBorder="1" applyAlignment="1" applyProtection="1">
      <alignment horizontal="left" vertical="top" wrapText="1"/>
    </xf>
    <xf numFmtId="0" fontId="16" fillId="5" borderId="37" xfId="0" applyFont="1" applyFill="1" applyBorder="1" applyAlignment="1" applyProtection="1">
      <alignment horizontal="left" vertical="top" wrapText="1"/>
    </xf>
    <xf numFmtId="0" fontId="36" fillId="2" borderId="4" xfId="0" applyFont="1"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16" fillId="2" borderId="4" xfId="0" applyFont="1" applyFill="1" applyBorder="1" applyAlignment="1" applyProtection="1">
      <alignment horizontal="left" vertical="center" wrapText="1"/>
      <protection locked="0"/>
    </xf>
    <xf numFmtId="0" fontId="16" fillId="0" borderId="4" xfId="0" applyFont="1" applyBorder="1" applyAlignment="1" applyProtection="1">
      <alignment horizontal="left" vertical="center" wrapText="1"/>
      <protection locked="0"/>
    </xf>
    <xf numFmtId="0" fontId="36"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6" fillId="4" borderId="30" xfId="0" applyFont="1" applyFill="1" applyBorder="1" applyAlignment="1" applyProtection="1">
      <alignment horizontal="left" vertical="center" wrapText="1"/>
    </xf>
    <xf numFmtId="0" fontId="0" fillId="4" borderId="30" xfId="0" applyFill="1" applyBorder="1" applyAlignment="1" applyProtection="1">
      <alignment horizontal="left" vertical="center" wrapText="1"/>
    </xf>
    <xf numFmtId="0" fontId="24" fillId="6" borderId="17" xfId="0" applyFont="1" applyFill="1" applyBorder="1" applyAlignment="1" applyProtection="1">
      <alignment horizontal="center" vertical="center"/>
    </xf>
    <xf numFmtId="0" fontId="16" fillId="6" borderId="20" xfId="0" applyFont="1" applyFill="1" applyBorder="1" applyAlignment="1" applyProtection="1">
      <alignment horizontal="center" vertical="center"/>
    </xf>
    <xf numFmtId="0" fontId="16" fillId="6" borderId="25" xfId="0" applyFont="1" applyFill="1" applyBorder="1" applyAlignment="1" applyProtection="1">
      <alignment horizontal="center" vertical="center"/>
    </xf>
    <xf numFmtId="0" fontId="36" fillId="4" borderId="5" xfId="0" applyFont="1" applyFill="1" applyBorder="1" applyAlignment="1">
      <alignment horizontal="left" vertical="center" wrapText="1"/>
    </xf>
    <xf numFmtId="0" fontId="0" fillId="4" borderId="5" xfId="0" applyFill="1" applyBorder="1" applyAlignment="1">
      <alignment horizontal="left" vertical="center" wrapText="1"/>
    </xf>
    <xf numFmtId="0" fontId="36" fillId="4" borderId="5" xfId="0" applyFont="1" applyFill="1" applyBorder="1" applyAlignment="1" applyProtection="1">
      <alignment horizontal="left" vertical="center" wrapText="1"/>
    </xf>
    <xf numFmtId="0" fontId="0" fillId="4" borderId="5" xfId="0" applyFill="1" applyBorder="1" applyAlignment="1" applyProtection="1">
      <alignment horizontal="left" vertical="center" wrapText="1"/>
    </xf>
    <xf numFmtId="0" fontId="36" fillId="13" borderId="5" xfId="0" applyFont="1" applyFill="1" applyBorder="1" applyAlignment="1" applyProtection="1">
      <alignment horizontal="left" vertical="center" wrapText="1"/>
    </xf>
    <xf numFmtId="0" fontId="0" fillId="13" borderId="5" xfId="0" applyFill="1" applyBorder="1" applyAlignment="1" applyProtection="1">
      <alignment horizontal="left" vertical="center" wrapText="1"/>
    </xf>
    <xf numFmtId="0" fontId="25" fillId="9" borderId="18" xfId="0" applyFont="1" applyFill="1" applyBorder="1" applyAlignment="1" applyProtection="1">
      <alignment horizontal="center" vertical="center"/>
    </xf>
    <xf numFmtId="0" fontId="20" fillId="9" borderId="20" xfId="0" applyFont="1" applyFill="1" applyBorder="1" applyAlignment="1" applyProtection="1">
      <alignment horizontal="center" vertical="center"/>
    </xf>
    <xf numFmtId="0" fontId="20" fillId="9" borderId="25" xfId="0" applyFont="1" applyFill="1" applyBorder="1" applyAlignment="1" applyProtection="1">
      <alignment horizontal="center" vertical="center"/>
    </xf>
    <xf numFmtId="0" fontId="36" fillId="5" borderId="31" xfId="0" applyFont="1" applyFill="1" applyBorder="1" applyAlignment="1">
      <alignment horizontal="left" vertical="top" wrapText="1"/>
    </xf>
    <xf numFmtId="0" fontId="36" fillId="5" borderId="27" xfId="0" applyFont="1" applyFill="1" applyBorder="1" applyAlignment="1">
      <alignment horizontal="left" vertical="top" wrapText="1"/>
    </xf>
    <xf numFmtId="0" fontId="36" fillId="5" borderId="32" xfId="0" applyFont="1" applyFill="1" applyBorder="1" applyAlignment="1">
      <alignment horizontal="left" vertical="top" wrapText="1"/>
    </xf>
    <xf numFmtId="0" fontId="36" fillId="5" borderId="33" xfId="0" applyFont="1" applyFill="1" applyBorder="1" applyAlignment="1">
      <alignment horizontal="left" vertical="top" wrapText="1"/>
    </xf>
    <xf numFmtId="0" fontId="36" fillId="5" borderId="0" xfId="0" applyFont="1" applyFill="1" applyBorder="1" applyAlignment="1">
      <alignment horizontal="left" vertical="top" wrapText="1"/>
    </xf>
    <xf numFmtId="0" fontId="36" fillId="5" borderId="34" xfId="0" applyFont="1" applyFill="1" applyBorder="1" applyAlignment="1">
      <alignment horizontal="left" vertical="top" wrapText="1"/>
    </xf>
    <xf numFmtId="0" fontId="36" fillId="5" borderId="35" xfId="0" applyFont="1" applyFill="1" applyBorder="1" applyAlignment="1">
      <alignment horizontal="left" vertical="top" wrapText="1"/>
    </xf>
    <xf numFmtId="0" fontId="36" fillId="5" borderId="36" xfId="0" applyFont="1" applyFill="1" applyBorder="1" applyAlignment="1">
      <alignment horizontal="left" vertical="top" wrapText="1"/>
    </xf>
    <xf numFmtId="0" fontId="36" fillId="5" borderId="37" xfId="0" applyFont="1" applyFill="1" applyBorder="1" applyAlignment="1">
      <alignment horizontal="left" vertical="top" wrapText="1"/>
    </xf>
    <xf numFmtId="0" fontId="16" fillId="0" borderId="5" xfId="0" applyFont="1" applyFill="1" applyBorder="1" applyAlignment="1" applyProtection="1">
      <alignment vertical="center"/>
    </xf>
    <xf numFmtId="0" fontId="16" fillId="2" borderId="3" xfId="0" applyFont="1" applyFill="1" applyBorder="1" applyAlignment="1" applyProtection="1">
      <alignment vertical="center"/>
      <protection locked="0"/>
    </xf>
    <xf numFmtId="0" fontId="16" fillId="0" borderId="3" xfId="0" applyFont="1" applyBorder="1" applyAlignment="1" applyProtection="1">
      <alignment vertical="center"/>
      <protection locked="0"/>
    </xf>
    <xf numFmtId="0" fontId="16" fillId="2" borderId="4" xfId="0" applyFont="1" applyFill="1" applyBorder="1" applyAlignment="1" applyProtection="1">
      <alignment vertical="center"/>
      <protection locked="0"/>
    </xf>
    <xf numFmtId="0" fontId="16" fillId="0" borderId="4" xfId="0" applyFont="1" applyBorder="1" applyAlignment="1" applyProtection="1">
      <alignment vertical="center"/>
      <protection locked="0"/>
    </xf>
    <xf numFmtId="0" fontId="16" fillId="4" borderId="5" xfId="0" applyFont="1" applyFill="1" applyBorder="1" applyAlignment="1" applyProtection="1">
      <alignment vertical="center"/>
    </xf>
    <xf numFmtId="0" fontId="25" fillId="9" borderId="20" xfId="0" applyFont="1" applyFill="1" applyBorder="1" applyAlignment="1" applyProtection="1">
      <alignment horizontal="center" vertical="center" wrapText="1"/>
    </xf>
    <xf numFmtId="0" fontId="16" fillId="0" borderId="20" xfId="0" applyFont="1" applyBorder="1" applyAlignment="1" applyProtection="1">
      <alignment horizontal="center" vertical="center" wrapText="1"/>
    </xf>
    <xf numFmtId="0" fontId="16" fillId="2" borderId="3" xfId="0" applyFont="1" applyFill="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5" borderId="6" xfId="0" applyFont="1" applyFill="1" applyBorder="1" applyAlignment="1" applyProtection="1">
      <alignment vertical="center" wrapText="1"/>
    </xf>
    <xf numFmtId="0" fontId="16" fillId="5" borderId="6" xfId="0" applyFont="1" applyFill="1" applyBorder="1" applyAlignment="1" applyProtection="1">
      <alignment vertical="center"/>
    </xf>
    <xf numFmtId="0" fontId="16" fillId="5" borderId="4" xfId="0" applyFont="1" applyFill="1" applyBorder="1" applyAlignment="1" applyProtection="1">
      <alignment vertical="center" wrapText="1"/>
    </xf>
    <xf numFmtId="0" fontId="16" fillId="5" borderId="4" xfId="0" applyFont="1" applyFill="1" applyBorder="1" applyAlignment="1" applyProtection="1">
      <alignment vertical="center"/>
    </xf>
    <xf numFmtId="0" fontId="16" fillId="5" borderId="5" xfId="0" applyFont="1" applyFill="1" applyBorder="1" applyAlignment="1" applyProtection="1">
      <alignment vertical="center"/>
    </xf>
    <xf numFmtId="0" fontId="16" fillId="0" borderId="6" xfId="0" applyFont="1" applyFill="1" applyBorder="1" applyAlignment="1" applyProtection="1">
      <alignment vertical="center"/>
    </xf>
    <xf numFmtId="0" fontId="16" fillId="4" borderId="30" xfId="0" applyFont="1" applyFill="1" applyBorder="1" applyAlignment="1" applyProtection="1">
      <alignment vertical="center"/>
    </xf>
    <xf numFmtId="0" fontId="36" fillId="4" borderId="30" xfId="0" applyFont="1" applyFill="1" applyBorder="1" applyAlignment="1">
      <alignment horizontal="left" vertical="center" wrapText="1"/>
    </xf>
    <xf numFmtId="0" fontId="0" fillId="4" borderId="30" xfId="0" applyFill="1" applyBorder="1" applyAlignment="1">
      <alignment horizontal="left" vertical="center" wrapText="1"/>
    </xf>
    <xf numFmtId="0" fontId="16" fillId="4" borderId="4" xfId="0" applyFont="1" applyFill="1" applyBorder="1" applyAlignment="1" applyProtection="1">
      <alignment vertical="center"/>
    </xf>
    <xf numFmtId="0" fontId="16" fillId="4" borderId="3" xfId="0" applyFont="1" applyFill="1" applyBorder="1" applyAlignment="1" applyProtection="1">
      <alignment vertical="center"/>
    </xf>
    <xf numFmtId="0" fontId="25" fillId="9" borderId="18" xfId="0" applyFont="1" applyFill="1" applyBorder="1" applyAlignment="1" applyProtection="1">
      <alignment horizontal="center" vertical="center" wrapText="1"/>
    </xf>
    <xf numFmtId="0" fontId="16" fillId="0" borderId="25" xfId="0" applyFont="1" applyBorder="1" applyAlignment="1" applyProtection="1">
      <alignment horizontal="center" vertical="center" wrapText="1"/>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22</xdr:row>
      <xdr:rowOff>12369</xdr:rowOff>
    </xdr:from>
    <xdr:to>
      <xdr:col>24</xdr:col>
      <xdr:colOff>103281</xdr:colOff>
      <xdr:row>43</xdr:row>
      <xdr:rowOff>25528</xdr:rowOff>
    </xdr:to>
    <xdr:pic>
      <xdr:nvPicPr>
        <xdr:cNvPr id="2" name="図 1">
          <a:extLst>
            <a:ext uri="{FF2B5EF4-FFF2-40B4-BE49-F238E27FC236}">
              <a16:creationId xmlns:a16="http://schemas.microsoft.com/office/drawing/2014/main" id="{DF4A77D2-65B0-3370-0E19-70C2B23DB280}"/>
            </a:ext>
          </a:extLst>
        </xdr:cNvPr>
        <xdr:cNvPicPr>
          <a:picLocks noChangeAspect="1"/>
        </xdr:cNvPicPr>
      </xdr:nvPicPr>
      <xdr:blipFill>
        <a:blip xmlns:r="http://schemas.openxmlformats.org/officeDocument/2006/relationships" r:embed="rId1"/>
        <a:stretch>
          <a:fillRect/>
        </a:stretch>
      </xdr:blipFill>
      <xdr:spPr>
        <a:xfrm>
          <a:off x="7799367" y="3414155"/>
          <a:ext cx="4309125" cy="3260318"/>
        </a:xfrm>
        <a:prstGeom prst="rect">
          <a:avLst/>
        </a:prstGeom>
      </xdr:spPr>
    </xdr:pic>
    <xdr:clientData/>
  </xdr:twoCellAnchor>
  <xdr:twoCellAnchor>
    <xdr:from>
      <xdr:col>16</xdr:col>
      <xdr:colOff>228848</xdr:colOff>
      <xdr:row>24</xdr:row>
      <xdr:rowOff>105146</xdr:rowOff>
    </xdr:from>
    <xdr:to>
      <xdr:col>25</xdr:col>
      <xdr:colOff>247401</xdr:colOff>
      <xdr:row>29</xdr:row>
      <xdr:rowOff>142256</xdr:rowOff>
    </xdr:to>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254838" y="3506932"/>
          <a:ext cx="2245177" cy="81024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30</xdr:row>
      <xdr:rowOff>1</xdr:rowOff>
    </xdr:from>
    <xdr:to>
      <xdr:col>25</xdr:col>
      <xdr:colOff>247401</xdr:colOff>
      <xdr:row>32</xdr:row>
      <xdr:rowOff>92777</xdr:rowOff>
    </xdr:to>
    <xdr:sp macro="" textlink="">
      <xdr:nvSpPr>
        <xdr:cNvPr id="4" name="正方形/長方形 3">
          <a:extLst>
            <a:ext uri="{FF2B5EF4-FFF2-40B4-BE49-F238E27FC236}">
              <a16:creationId xmlns:a16="http://schemas.microsoft.com/office/drawing/2014/main" id="{28D27A54-9786-2CED-DA65-2B89D854A785}"/>
            </a:ext>
          </a:extLst>
        </xdr:cNvPr>
        <xdr:cNvSpPr/>
      </xdr:nvSpPr>
      <xdr:spPr>
        <a:xfrm>
          <a:off x="10254838" y="4329546"/>
          <a:ext cx="2245177" cy="40203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32</xdr:row>
      <xdr:rowOff>92776</xdr:rowOff>
    </xdr:from>
    <xdr:to>
      <xdr:col>25</xdr:col>
      <xdr:colOff>247401</xdr:colOff>
      <xdr:row>37</xdr:row>
      <xdr:rowOff>136071</xdr:rowOff>
    </xdr:to>
    <xdr:sp macro="" textlink="">
      <xdr:nvSpPr>
        <xdr:cNvPr id="5" name="正方形/長方形 4">
          <a:extLst>
            <a:ext uri="{FF2B5EF4-FFF2-40B4-BE49-F238E27FC236}">
              <a16:creationId xmlns:a16="http://schemas.microsoft.com/office/drawing/2014/main" id="{12EC08A1-B590-8642-2557-E15E345854A0}"/>
            </a:ext>
          </a:extLst>
        </xdr:cNvPr>
        <xdr:cNvSpPr/>
      </xdr:nvSpPr>
      <xdr:spPr>
        <a:xfrm>
          <a:off x="10254838" y="4731575"/>
          <a:ext cx="2245177" cy="81642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37</xdr:row>
      <xdr:rowOff>129887</xdr:rowOff>
    </xdr:from>
    <xdr:to>
      <xdr:col>25</xdr:col>
      <xdr:colOff>247401</xdr:colOff>
      <xdr:row>40</xdr:row>
      <xdr:rowOff>86591</xdr:rowOff>
    </xdr:to>
    <xdr:sp macro="" textlink="">
      <xdr:nvSpPr>
        <xdr:cNvPr id="6" name="正方形/長方形 5">
          <a:extLst>
            <a:ext uri="{FF2B5EF4-FFF2-40B4-BE49-F238E27FC236}">
              <a16:creationId xmlns:a16="http://schemas.microsoft.com/office/drawing/2014/main" id="{408199C0-6759-2A2F-F30C-AD90AECF302D}"/>
            </a:ext>
          </a:extLst>
        </xdr:cNvPr>
        <xdr:cNvSpPr/>
      </xdr:nvSpPr>
      <xdr:spPr>
        <a:xfrm>
          <a:off x="10254838" y="5541819"/>
          <a:ext cx="2245177" cy="42058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tabColor rgb="FF002060"/>
  </sheetPr>
  <dimension ref="A1:U90"/>
  <sheetViews>
    <sheetView showGridLines="0" tabSelected="1" view="pageBreakPreview" zoomScale="55" zoomScaleNormal="100" zoomScaleSheetLayoutView="55" workbookViewId="0">
      <pane ySplit="10" topLeftCell="A11" activePane="bottomLeft" state="frozen"/>
      <selection pane="bottomLeft"/>
    </sheetView>
  </sheetViews>
  <sheetFormatPr defaultColWidth="9.09765625" defaultRowHeight="16"/>
  <cols>
    <col min="1" max="1" width="3.59765625" style="6" customWidth="1"/>
    <col min="2" max="2" width="10.69921875" style="7" customWidth="1"/>
    <col min="3" max="3" width="10.69921875" style="8" customWidth="1"/>
    <col min="4" max="4" width="40.69921875" style="9" customWidth="1"/>
    <col min="5" max="5" width="60.69921875" style="10" customWidth="1"/>
    <col min="6" max="6" width="75.69921875" style="51" customWidth="1"/>
    <col min="7" max="7" width="40.69921875" style="6" customWidth="1"/>
    <col min="8" max="8" width="11.59765625" style="50" customWidth="1"/>
    <col min="9" max="9" width="41.8984375" style="12" customWidth="1"/>
    <col min="10" max="10" width="9.09765625" style="13" customWidth="1"/>
    <col min="11" max="17" width="9.09765625" style="14" customWidth="1"/>
    <col min="18" max="16384" width="9.09765625" style="14"/>
  </cols>
  <sheetData>
    <row r="1" spans="1:10" ht="12" customHeight="1">
      <c r="F1" s="11"/>
      <c r="H1" s="6"/>
    </row>
    <row r="2" spans="1:10" ht="28.5" customHeight="1">
      <c r="B2" s="15" t="s">
        <v>0</v>
      </c>
      <c r="C2" s="16"/>
      <c r="D2" s="15"/>
      <c r="E2" s="17"/>
      <c r="F2" s="18"/>
      <c r="G2" s="19"/>
      <c r="H2" s="6"/>
    </row>
    <row r="3" spans="1:10">
      <c r="B3" s="20"/>
      <c r="F3" s="11"/>
      <c r="H3" s="6"/>
    </row>
    <row r="4" spans="1:10">
      <c r="B4" s="21" t="s">
        <v>1</v>
      </c>
      <c r="C4" s="22"/>
      <c r="D4" s="6"/>
      <c r="E4" s="23"/>
      <c r="F4" s="24"/>
      <c r="G4" s="25" t="s">
        <v>2</v>
      </c>
      <c r="H4" s="6"/>
    </row>
    <row r="5" spans="1:10">
      <c r="B5" s="26" t="s">
        <v>3</v>
      </c>
      <c r="C5" s="27" t="s">
        <v>4</v>
      </c>
      <c r="D5" s="6"/>
      <c r="E5" s="23"/>
      <c r="F5" s="24"/>
      <c r="G5" s="28" t="s">
        <v>5</v>
      </c>
      <c r="H5" s="6"/>
    </row>
    <row r="6" spans="1:10">
      <c r="B6" s="26" t="s">
        <v>6</v>
      </c>
      <c r="C6" s="27" t="s">
        <v>7</v>
      </c>
      <c r="D6" s="6"/>
      <c r="E6" s="23"/>
      <c r="F6" s="24"/>
      <c r="G6" s="28" t="s">
        <v>8</v>
      </c>
      <c r="H6" s="6"/>
    </row>
    <row r="7" spans="1:10">
      <c r="B7" s="26" t="s">
        <v>9</v>
      </c>
      <c r="C7" s="27" t="s">
        <v>10</v>
      </c>
      <c r="D7" s="6"/>
      <c r="E7" s="23"/>
      <c r="F7" s="24"/>
      <c r="G7" s="28" t="s">
        <v>11</v>
      </c>
      <c r="H7" s="6"/>
    </row>
    <row r="8" spans="1:10">
      <c r="B8" s="29"/>
      <c r="C8" s="27" t="s">
        <v>12</v>
      </c>
      <c r="D8" s="6"/>
      <c r="E8" s="23"/>
      <c r="F8" s="24"/>
      <c r="G8" s="28" t="s">
        <v>13</v>
      </c>
      <c r="H8" s="6"/>
    </row>
    <row r="9" spans="1:10">
      <c r="B9" s="30" t="s">
        <v>14</v>
      </c>
      <c r="C9" s="22"/>
      <c r="D9" s="6"/>
      <c r="E9" s="23"/>
      <c r="F9" s="24"/>
      <c r="H9" s="6"/>
    </row>
    <row r="10" spans="1:10">
      <c r="B10" s="30" t="s">
        <v>15</v>
      </c>
      <c r="C10" s="22"/>
      <c r="D10" s="6"/>
      <c r="E10" s="23"/>
      <c r="F10" s="24"/>
      <c r="H10" s="6"/>
    </row>
    <row r="11" spans="1:10" ht="30" customHeight="1">
      <c r="B11" s="31" t="s">
        <v>16</v>
      </c>
      <c r="C11" s="32"/>
      <c r="D11" s="33"/>
      <c r="E11" s="34"/>
      <c r="F11" s="11"/>
      <c r="H11" s="6"/>
    </row>
    <row r="12" spans="1:10" s="36" customFormat="1" ht="30" customHeight="1">
      <c r="A12" s="26"/>
      <c r="B12" s="183" t="s">
        <v>17</v>
      </c>
      <c r="C12" s="184" t="s">
        <v>18</v>
      </c>
      <c r="D12" s="185"/>
      <c r="E12" s="186" t="s">
        <v>19</v>
      </c>
      <c r="F12" s="180" t="s">
        <v>20</v>
      </c>
      <c r="G12" s="187" t="s">
        <v>21</v>
      </c>
      <c r="H12" s="6"/>
      <c r="I12" s="12" t="s">
        <v>22</v>
      </c>
      <c r="J12" s="35"/>
    </row>
    <row r="13" spans="1:10" ht="20.149999999999999" customHeight="1">
      <c r="B13" s="101" t="s">
        <v>23</v>
      </c>
      <c r="C13" s="102" t="s">
        <v>24</v>
      </c>
      <c r="D13" s="103" t="s">
        <v>25</v>
      </c>
      <c r="E13" s="104" t="s">
        <v>26</v>
      </c>
      <c r="F13" s="105"/>
      <c r="G13" s="106"/>
      <c r="H13" s="6"/>
      <c r="I13" s="12" t="s">
        <v>22</v>
      </c>
    </row>
    <row r="14" spans="1:10" ht="20.149999999999999" customHeight="1">
      <c r="B14" s="67" t="s">
        <v>3</v>
      </c>
      <c r="C14" s="68" t="s">
        <v>27</v>
      </c>
      <c r="D14" s="111" t="s">
        <v>28</v>
      </c>
      <c r="E14" s="107" t="s">
        <v>29</v>
      </c>
      <c r="F14" s="272"/>
      <c r="G14" s="112" t="s">
        <v>30</v>
      </c>
      <c r="H14" s="6"/>
      <c r="I14" s="12" t="s">
        <v>31</v>
      </c>
    </row>
    <row r="15" spans="1:10" ht="35.15" customHeight="1">
      <c r="B15" s="113" t="s">
        <v>3</v>
      </c>
      <c r="C15" s="114" t="s">
        <v>32</v>
      </c>
      <c r="D15" s="115" t="s">
        <v>33</v>
      </c>
      <c r="E15" s="109" t="s">
        <v>34</v>
      </c>
      <c r="F15" s="94"/>
      <c r="G15" s="116" t="s">
        <v>35</v>
      </c>
      <c r="H15" s="6"/>
      <c r="I15" s="12" t="s">
        <v>31</v>
      </c>
    </row>
    <row r="16" spans="1:10" ht="20.149999999999999" customHeight="1">
      <c r="B16" s="101" t="s">
        <v>23</v>
      </c>
      <c r="C16" s="102">
        <v>3</v>
      </c>
      <c r="D16" s="118" t="s">
        <v>36</v>
      </c>
      <c r="E16" s="104" t="s">
        <v>37</v>
      </c>
      <c r="F16" s="105"/>
      <c r="G16" s="119" t="s">
        <v>38</v>
      </c>
      <c r="H16" s="6"/>
      <c r="I16" s="12" t="s">
        <v>383</v>
      </c>
    </row>
    <row r="17" spans="1:21" ht="20.149999999999999" customHeight="1">
      <c r="B17" s="101" t="s">
        <v>3</v>
      </c>
      <c r="C17" s="102" t="s">
        <v>39</v>
      </c>
      <c r="D17" s="120" t="s">
        <v>40</v>
      </c>
      <c r="E17" s="104" t="s">
        <v>41</v>
      </c>
      <c r="F17" s="121"/>
      <c r="G17" s="119" t="s">
        <v>42</v>
      </c>
      <c r="H17" s="6"/>
      <c r="I17" s="12" t="s">
        <v>31</v>
      </c>
      <c r="J17" s="63"/>
      <c r="K17" s="63"/>
      <c r="L17" s="63"/>
      <c r="M17" s="63"/>
      <c r="N17" s="63"/>
      <c r="O17" s="63"/>
      <c r="P17" s="63"/>
      <c r="Q17" s="63"/>
      <c r="R17" s="63"/>
      <c r="S17" s="63"/>
      <c r="T17" s="63"/>
      <c r="U17" s="63"/>
    </row>
    <row r="18" spans="1:21" ht="35.15" customHeight="1">
      <c r="B18" s="122" t="s">
        <v>3</v>
      </c>
      <c r="C18" s="123" t="s">
        <v>43</v>
      </c>
      <c r="D18" s="124" t="s">
        <v>44</v>
      </c>
      <c r="E18" s="70" t="s">
        <v>45</v>
      </c>
      <c r="F18" s="272"/>
      <c r="G18" s="273"/>
      <c r="H18" s="6"/>
      <c r="I18" s="12" t="s">
        <v>31</v>
      </c>
    </row>
    <row r="19" spans="1:21" ht="20.149999999999999" customHeight="1">
      <c r="B19" s="80" t="s">
        <v>3</v>
      </c>
      <c r="C19" s="81" t="s">
        <v>46</v>
      </c>
      <c r="D19" s="79" t="s">
        <v>47</v>
      </c>
      <c r="E19" s="82" t="s">
        <v>48</v>
      </c>
      <c r="F19" s="268"/>
      <c r="G19" s="75" t="s">
        <v>49</v>
      </c>
      <c r="H19" s="6"/>
      <c r="I19" s="12" t="s">
        <v>31</v>
      </c>
    </row>
    <row r="20" spans="1:21" ht="48">
      <c r="B20" s="86" t="s">
        <v>3</v>
      </c>
      <c r="C20" s="87" t="s">
        <v>50</v>
      </c>
      <c r="D20" s="96" t="s">
        <v>51</v>
      </c>
      <c r="E20" s="97" t="s">
        <v>52</v>
      </c>
      <c r="F20" s="94"/>
      <c r="G20" s="270" t="s">
        <v>53</v>
      </c>
      <c r="H20" s="6"/>
      <c r="I20" s="12" t="s">
        <v>383</v>
      </c>
    </row>
    <row r="21" spans="1:21" s="65" customFormat="1" ht="50.15" customHeight="1">
      <c r="A21" s="6"/>
      <c r="B21" s="125" t="s">
        <v>3</v>
      </c>
      <c r="C21" s="126" t="s">
        <v>54</v>
      </c>
      <c r="D21" s="69" t="s">
        <v>55</v>
      </c>
      <c r="E21" s="70" t="s">
        <v>56</v>
      </c>
      <c r="F21" s="272"/>
      <c r="G21" s="273"/>
      <c r="H21" s="6"/>
      <c r="I21" s="12" t="s">
        <v>31</v>
      </c>
      <c r="J21" s="64"/>
    </row>
    <row r="22" spans="1:21" ht="64">
      <c r="B22" s="80" t="s">
        <v>3</v>
      </c>
      <c r="C22" s="81" t="s">
        <v>57</v>
      </c>
      <c r="D22" s="79" t="s">
        <v>58</v>
      </c>
      <c r="E22" s="74" t="s">
        <v>59</v>
      </c>
      <c r="F22" s="268"/>
      <c r="G22" s="77" t="s">
        <v>60</v>
      </c>
      <c r="H22" s="6"/>
    </row>
    <row r="23" spans="1:21" ht="53.25" customHeight="1">
      <c r="B23" s="86" t="s">
        <v>3</v>
      </c>
      <c r="C23" s="87" t="s">
        <v>61</v>
      </c>
      <c r="D23" s="96" t="s">
        <v>62</v>
      </c>
      <c r="E23" s="97" t="s">
        <v>63</v>
      </c>
      <c r="F23" s="94"/>
      <c r="G23" s="270" t="s">
        <v>64</v>
      </c>
      <c r="H23" s="6"/>
    </row>
    <row r="24" spans="1:21" ht="50.15" customHeight="1">
      <c r="B24" s="127" t="s">
        <v>3</v>
      </c>
      <c r="C24" s="128" t="s">
        <v>65</v>
      </c>
      <c r="D24" s="120" t="s">
        <v>66</v>
      </c>
      <c r="E24" s="104" t="s">
        <v>67</v>
      </c>
      <c r="F24" s="121"/>
      <c r="G24" s="129" t="s">
        <v>68</v>
      </c>
      <c r="H24" s="6"/>
      <c r="J24" s="39"/>
    </row>
    <row r="25" spans="1:21" ht="27" customHeight="1">
      <c r="A25" s="37"/>
      <c r="B25" s="122" t="s">
        <v>9</v>
      </c>
      <c r="C25" s="123" t="s">
        <v>69</v>
      </c>
      <c r="D25" s="124" t="s">
        <v>70</v>
      </c>
      <c r="E25" s="130" t="s">
        <v>71</v>
      </c>
      <c r="F25" s="131"/>
      <c r="G25" s="92"/>
      <c r="H25" s="6"/>
      <c r="I25" s="12" t="s">
        <v>31</v>
      </c>
      <c r="J25" s="40"/>
    </row>
    <row r="26" spans="1:21" ht="20.149999999999999" customHeight="1">
      <c r="A26" s="37"/>
      <c r="B26" s="80" t="s">
        <v>9</v>
      </c>
      <c r="C26" s="81" t="s">
        <v>72</v>
      </c>
      <c r="D26" s="79" t="s">
        <v>73</v>
      </c>
      <c r="E26" s="82" t="s">
        <v>74</v>
      </c>
      <c r="F26" s="258" t="str">
        <f>メンテ用!$C$19</f>
        <v/>
      </c>
      <c r="G26" s="83"/>
      <c r="H26" s="6"/>
      <c r="J26" s="40"/>
    </row>
    <row r="27" spans="1:21" ht="20.149999999999999" customHeight="1">
      <c r="A27" s="37"/>
      <c r="B27" s="80" t="s">
        <v>75</v>
      </c>
      <c r="C27" s="81" t="s">
        <v>76</v>
      </c>
      <c r="D27" s="79" t="s">
        <v>77</v>
      </c>
      <c r="E27" s="82" t="s">
        <v>74</v>
      </c>
      <c r="F27" s="84" t="str">
        <f>メンテ用!$C$20</f>
        <v/>
      </c>
      <c r="G27" s="83"/>
      <c r="H27" s="6"/>
      <c r="J27" s="40"/>
    </row>
    <row r="28" spans="1:21" ht="20.149999999999999" customHeight="1">
      <c r="A28" s="37"/>
      <c r="B28" s="80" t="s">
        <v>78</v>
      </c>
      <c r="C28" s="81" t="s">
        <v>79</v>
      </c>
      <c r="D28" s="79" t="s">
        <v>80</v>
      </c>
      <c r="E28" s="85" t="s">
        <v>81</v>
      </c>
      <c r="F28" s="84">
        <f>'公募申請（別紙）2'!E107</f>
        <v>0</v>
      </c>
      <c r="G28" s="75" t="s">
        <v>82</v>
      </c>
      <c r="H28" s="6"/>
      <c r="I28" s="12" t="s">
        <v>31</v>
      </c>
      <c r="J28" s="40"/>
    </row>
    <row r="29" spans="1:21" ht="20.149999999999999" customHeight="1">
      <c r="A29" s="37"/>
      <c r="B29" s="80" t="s">
        <v>78</v>
      </c>
      <c r="C29" s="81" t="s">
        <v>83</v>
      </c>
      <c r="D29" s="79" t="s">
        <v>84</v>
      </c>
      <c r="E29" s="85" t="s">
        <v>81</v>
      </c>
      <c r="F29" s="84">
        <f>'公募申請（別紙）2'!E108</f>
        <v>0</v>
      </c>
      <c r="G29" s="75" t="s">
        <v>85</v>
      </c>
      <c r="H29" s="6"/>
      <c r="I29" s="12" t="s">
        <v>31</v>
      </c>
    </row>
    <row r="30" spans="1:21" ht="20.149999999999999" customHeight="1">
      <c r="A30" s="37"/>
      <c r="B30" s="86" t="s">
        <v>9</v>
      </c>
      <c r="C30" s="87" t="s">
        <v>86</v>
      </c>
      <c r="D30" s="96" t="s">
        <v>87</v>
      </c>
      <c r="E30" s="88" t="s">
        <v>81</v>
      </c>
      <c r="F30" s="89">
        <f>'公募申請（別紙）2'!E109</f>
        <v>0</v>
      </c>
      <c r="G30" s="270" t="s">
        <v>88</v>
      </c>
      <c r="H30" s="6"/>
      <c r="I30" s="12" t="s">
        <v>31</v>
      </c>
    </row>
    <row r="31" spans="1:21" ht="30" customHeight="1">
      <c r="A31" s="37"/>
      <c r="B31" s="31" t="s">
        <v>8</v>
      </c>
      <c r="C31" s="32"/>
      <c r="D31" s="33"/>
      <c r="E31" s="34" t="s">
        <v>89</v>
      </c>
      <c r="F31" s="11"/>
      <c r="H31" s="6"/>
      <c r="I31" s="12" t="s">
        <v>31</v>
      </c>
    </row>
    <row r="32" spans="1:21" ht="30" customHeight="1">
      <c r="A32" s="37"/>
      <c r="B32" s="183" t="s">
        <v>17</v>
      </c>
      <c r="C32" s="188" t="s">
        <v>90</v>
      </c>
      <c r="D32" s="189"/>
      <c r="E32" s="190" t="s">
        <v>19</v>
      </c>
      <c r="F32" s="191" t="s">
        <v>20</v>
      </c>
      <c r="G32" s="187" t="s">
        <v>21</v>
      </c>
      <c r="H32" s="6"/>
      <c r="I32" s="12" t="s">
        <v>31</v>
      </c>
    </row>
    <row r="33" spans="1:10" ht="200.15" customHeight="1">
      <c r="B33" s="101" t="s">
        <v>3</v>
      </c>
      <c r="C33" s="132">
        <v>1</v>
      </c>
      <c r="D33" s="118" t="s">
        <v>91</v>
      </c>
      <c r="E33" s="104" t="s">
        <v>92</v>
      </c>
      <c r="F33" s="121"/>
      <c r="G33" s="129" t="s">
        <v>93</v>
      </c>
      <c r="H33" s="6"/>
      <c r="I33" s="12" t="s">
        <v>31</v>
      </c>
    </row>
    <row r="34" spans="1:10" ht="247">
      <c r="B34" s="67" t="s">
        <v>3</v>
      </c>
      <c r="C34" s="90">
        <v>2</v>
      </c>
      <c r="D34" s="69" t="s">
        <v>94</v>
      </c>
      <c r="E34" s="70" t="s">
        <v>95</v>
      </c>
      <c r="F34" s="272"/>
      <c r="G34" s="133" t="s">
        <v>96</v>
      </c>
      <c r="H34" s="6"/>
      <c r="I34" s="12" t="s">
        <v>31</v>
      </c>
    </row>
    <row r="35" spans="1:10" ht="200.15" customHeight="1">
      <c r="B35" s="113" t="s">
        <v>3</v>
      </c>
      <c r="C35" s="134" t="s">
        <v>32</v>
      </c>
      <c r="D35" s="115" t="s">
        <v>97</v>
      </c>
      <c r="E35" s="93" t="s">
        <v>98</v>
      </c>
      <c r="F35" s="94"/>
      <c r="G35" s="135"/>
      <c r="H35" s="6"/>
      <c r="I35" s="12" t="s">
        <v>31</v>
      </c>
    </row>
    <row r="36" spans="1:10" ht="100" customHeight="1">
      <c r="B36" s="127" t="s">
        <v>3</v>
      </c>
      <c r="C36" s="136">
        <v>3</v>
      </c>
      <c r="D36" s="118" t="s">
        <v>99</v>
      </c>
      <c r="E36" s="137" t="s">
        <v>100</v>
      </c>
      <c r="F36" s="121"/>
      <c r="G36" s="138"/>
      <c r="H36" s="6"/>
      <c r="I36" s="12" t="s">
        <v>31</v>
      </c>
    </row>
    <row r="37" spans="1:10" ht="30" customHeight="1">
      <c r="A37" s="37"/>
      <c r="B37" s="31" t="s">
        <v>101</v>
      </c>
      <c r="C37" s="32"/>
      <c r="D37" s="33"/>
      <c r="E37" s="192"/>
      <c r="F37" s="193"/>
      <c r="H37" s="6"/>
      <c r="I37" s="12" t="s">
        <v>31</v>
      </c>
    </row>
    <row r="38" spans="1:10" s="36" customFormat="1" ht="30" customHeight="1">
      <c r="A38" s="41"/>
      <c r="B38" s="183" t="s">
        <v>17</v>
      </c>
      <c r="C38" s="194" t="s">
        <v>18</v>
      </c>
      <c r="D38" s="189"/>
      <c r="E38" s="195" t="s">
        <v>19</v>
      </c>
      <c r="F38" s="180" t="s">
        <v>20</v>
      </c>
      <c r="G38" s="187" t="s">
        <v>21</v>
      </c>
      <c r="H38" s="6"/>
      <c r="I38" s="12" t="s">
        <v>31</v>
      </c>
      <c r="J38" s="35"/>
    </row>
    <row r="39" spans="1:10" ht="80.150000000000006" customHeight="1">
      <c r="B39" s="101" t="s">
        <v>23</v>
      </c>
      <c r="C39" s="102">
        <v>1</v>
      </c>
      <c r="D39" s="139" t="s">
        <v>102</v>
      </c>
      <c r="E39" s="104" t="s">
        <v>103</v>
      </c>
      <c r="F39" s="121"/>
      <c r="G39" s="140"/>
      <c r="H39" s="6"/>
      <c r="I39" s="12" t="s">
        <v>31</v>
      </c>
    </row>
    <row r="40" spans="1:10" ht="29.25" customHeight="1">
      <c r="B40" s="67" t="s">
        <v>9</v>
      </c>
      <c r="C40" s="68">
        <v>2</v>
      </c>
      <c r="D40" s="141" t="s">
        <v>104</v>
      </c>
      <c r="E40" s="70" t="s">
        <v>105</v>
      </c>
      <c r="F40" s="131"/>
      <c r="G40" s="92"/>
      <c r="H40" s="6"/>
      <c r="I40" s="12" t="s">
        <v>31</v>
      </c>
    </row>
    <row r="41" spans="1:10" ht="200.15" customHeight="1">
      <c r="B41" s="71" t="s">
        <v>3</v>
      </c>
      <c r="C41" s="72" t="s">
        <v>32</v>
      </c>
      <c r="D41" s="78" t="s">
        <v>106</v>
      </c>
      <c r="E41" s="82" t="s">
        <v>107</v>
      </c>
      <c r="F41" s="268"/>
      <c r="G41" s="95"/>
      <c r="H41" s="6"/>
      <c r="I41" s="12" t="s">
        <v>31</v>
      </c>
    </row>
    <row r="42" spans="1:10" ht="66.75" customHeight="1">
      <c r="B42" s="71" t="s">
        <v>23</v>
      </c>
      <c r="C42" s="72" t="s">
        <v>108</v>
      </c>
      <c r="D42" s="78" t="s">
        <v>109</v>
      </c>
      <c r="E42" s="74" t="s">
        <v>110</v>
      </c>
      <c r="F42" s="268"/>
      <c r="G42" s="95"/>
      <c r="H42" s="6"/>
      <c r="I42" s="12" t="s">
        <v>31</v>
      </c>
    </row>
    <row r="43" spans="1:10" ht="100" customHeight="1">
      <c r="B43" s="80" t="s">
        <v>6</v>
      </c>
      <c r="C43" s="81" t="s">
        <v>111</v>
      </c>
      <c r="D43" s="73" t="s">
        <v>112</v>
      </c>
      <c r="E43" s="74" t="s">
        <v>113</v>
      </c>
      <c r="F43" s="268"/>
      <c r="G43" s="95"/>
      <c r="H43" s="6"/>
      <c r="I43" s="12" t="s">
        <v>31</v>
      </c>
    </row>
    <row r="44" spans="1:10" ht="170.25" customHeight="1">
      <c r="B44" s="80" t="s">
        <v>6</v>
      </c>
      <c r="C44" s="81" t="s">
        <v>114</v>
      </c>
      <c r="D44" s="73" t="s">
        <v>115</v>
      </c>
      <c r="E44" s="74" t="s">
        <v>116</v>
      </c>
      <c r="F44" s="268"/>
      <c r="G44" s="95"/>
      <c r="H44" s="6"/>
      <c r="I44" s="12" t="s">
        <v>31</v>
      </c>
    </row>
    <row r="45" spans="1:10" ht="100" customHeight="1">
      <c r="B45" s="80" t="s">
        <v>3</v>
      </c>
      <c r="C45" s="81" t="s">
        <v>117</v>
      </c>
      <c r="D45" s="79" t="s">
        <v>118</v>
      </c>
      <c r="E45" s="74" t="s">
        <v>119</v>
      </c>
      <c r="F45" s="268"/>
      <c r="G45" s="95"/>
      <c r="H45" s="6"/>
      <c r="I45" s="12" t="s">
        <v>31</v>
      </c>
    </row>
    <row r="46" spans="1:10" ht="80.150000000000006" customHeight="1">
      <c r="B46" s="80" t="s">
        <v>3</v>
      </c>
      <c r="C46" s="81" t="s">
        <v>120</v>
      </c>
      <c r="D46" s="73" t="s">
        <v>121</v>
      </c>
      <c r="E46" s="82" t="s">
        <v>122</v>
      </c>
      <c r="F46" s="268"/>
      <c r="G46" s="95"/>
      <c r="H46" s="6"/>
      <c r="I46" s="12" t="s">
        <v>31</v>
      </c>
    </row>
    <row r="47" spans="1:10" ht="80.150000000000006" customHeight="1">
      <c r="B47" s="80" t="s">
        <v>3</v>
      </c>
      <c r="C47" s="81" t="s">
        <v>123</v>
      </c>
      <c r="D47" s="73" t="s">
        <v>124</v>
      </c>
      <c r="E47" s="82" t="s">
        <v>125</v>
      </c>
      <c r="F47" s="268"/>
      <c r="G47" s="95"/>
      <c r="H47" s="6"/>
    </row>
    <row r="48" spans="1:10" ht="120" customHeight="1">
      <c r="B48" s="80" t="s">
        <v>3</v>
      </c>
      <c r="C48" s="81" t="s">
        <v>126</v>
      </c>
      <c r="D48" s="79" t="s">
        <v>127</v>
      </c>
      <c r="E48" s="74" t="s">
        <v>128</v>
      </c>
      <c r="F48" s="268"/>
      <c r="G48" s="83"/>
      <c r="H48" s="6"/>
      <c r="I48" s="12" t="s">
        <v>31</v>
      </c>
    </row>
    <row r="49" spans="1:10" ht="80.150000000000006" customHeight="1">
      <c r="B49" s="86" t="s">
        <v>3</v>
      </c>
      <c r="C49" s="87" t="s">
        <v>129</v>
      </c>
      <c r="D49" s="96" t="s">
        <v>130</v>
      </c>
      <c r="E49" s="97" t="s">
        <v>131</v>
      </c>
      <c r="F49" s="94"/>
      <c r="G49" s="98"/>
      <c r="H49" s="6"/>
      <c r="I49" s="12" t="s">
        <v>31</v>
      </c>
    </row>
    <row r="50" spans="1:10" ht="30" customHeight="1">
      <c r="A50" s="37"/>
      <c r="B50" s="31" t="s">
        <v>132</v>
      </c>
      <c r="C50" s="32"/>
      <c r="D50" s="33"/>
      <c r="E50" s="192"/>
      <c r="F50" s="11"/>
      <c r="H50" s="6"/>
      <c r="I50" s="12" t="s">
        <v>31</v>
      </c>
    </row>
    <row r="51" spans="1:10" s="36" customFormat="1" ht="30" customHeight="1">
      <c r="A51" s="41"/>
      <c r="B51" s="183" t="s">
        <v>17</v>
      </c>
      <c r="C51" s="196" t="s">
        <v>133</v>
      </c>
      <c r="D51" s="197"/>
      <c r="E51" s="195" t="s">
        <v>19</v>
      </c>
      <c r="F51" s="180" t="s">
        <v>20</v>
      </c>
      <c r="G51" s="187" t="s">
        <v>21</v>
      </c>
      <c r="H51" s="6"/>
      <c r="I51" s="12" t="s">
        <v>31</v>
      </c>
      <c r="J51" s="35"/>
    </row>
    <row r="52" spans="1:10" ht="35.15" customHeight="1">
      <c r="B52" s="142" t="s">
        <v>9</v>
      </c>
      <c r="C52" s="143">
        <v>1</v>
      </c>
      <c r="D52" s="144" t="s">
        <v>134</v>
      </c>
      <c r="E52" s="145" t="s">
        <v>135</v>
      </c>
      <c r="F52" s="146"/>
      <c r="G52" s="147"/>
      <c r="H52" s="6"/>
      <c r="I52" s="12" t="s">
        <v>31</v>
      </c>
    </row>
    <row r="53" spans="1:10" ht="20.149999999999999" customHeight="1">
      <c r="B53" s="148" t="s">
        <v>9</v>
      </c>
      <c r="C53" s="99" t="s">
        <v>136</v>
      </c>
      <c r="D53" s="42" t="s">
        <v>137</v>
      </c>
      <c r="E53" s="66" t="s">
        <v>138</v>
      </c>
      <c r="F53" s="43"/>
      <c r="G53" s="149"/>
      <c r="H53" s="6"/>
      <c r="I53" s="12" t="s">
        <v>31</v>
      </c>
    </row>
    <row r="54" spans="1:10" ht="33" customHeight="1">
      <c r="B54" s="148" t="s">
        <v>3</v>
      </c>
      <c r="C54" s="99" t="s">
        <v>139</v>
      </c>
      <c r="D54" s="42" t="s">
        <v>140</v>
      </c>
      <c r="E54" s="66" t="s">
        <v>141</v>
      </c>
      <c r="F54" s="44"/>
      <c r="G54" s="150"/>
      <c r="H54" s="6"/>
      <c r="I54" s="12" t="s">
        <v>31</v>
      </c>
    </row>
    <row r="55" spans="1:10" ht="60" customHeight="1">
      <c r="B55" s="148" t="s">
        <v>3</v>
      </c>
      <c r="C55" s="99" t="s">
        <v>142</v>
      </c>
      <c r="D55" s="42" t="s">
        <v>143</v>
      </c>
      <c r="E55" s="66" t="s">
        <v>144</v>
      </c>
      <c r="F55" s="38"/>
      <c r="G55" s="150"/>
      <c r="H55" s="6"/>
      <c r="I55" s="12" t="s">
        <v>31</v>
      </c>
    </row>
    <row r="56" spans="1:10" ht="20.149999999999999" customHeight="1">
      <c r="B56" s="148" t="s">
        <v>9</v>
      </c>
      <c r="C56" s="99" t="s">
        <v>145</v>
      </c>
      <c r="D56" s="42" t="s">
        <v>146</v>
      </c>
      <c r="E56" s="66" t="s">
        <v>147</v>
      </c>
      <c r="F56" s="43"/>
      <c r="G56" s="150"/>
      <c r="H56" s="6"/>
      <c r="I56" s="12" t="s">
        <v>31</v>
      </c>
    </row>
    <row r="57" spans="1:10" ht="27.75" customHeight="1">
      <c r="B57" s="148" t="s">
        <v>6</v>
      </c>
      <c r="C57" s="99" t="s">
        <v>148</v>
      </c>
      <c r="D57" s="42" t="s">
        <v>140</v>
      </c>
      <c r="E57" s="66" t="s">
        <v>141</v>
      </c>
      <c r="F57" s="44"/>
      <c r="G57" s="150"/>
      <c r="H57" s="6"/>
      <c r="I57" s="12" t="s">
        <v>31</v>
      </c>
    </row>
    <row r="58" spans="1:10" ht="60" customHeight="1">
      <c r="B58" s="148" t="s">
        <v>6</v>
      </c>
      <c r="C58" s="99" t="s">
        <v>149</v>
      </c>
      <c r="D58" s="42" t="s">
        <v>143</v>
      </c>
      <c r="E58" s="66" t="s">
        <v>144</v>
      </c>
      <c r="F58" s="38"/>
      <c r="G58" s="150"/>
      <c r="H58" s="6"/>
      <c r="I58" s="12" t="s">
        <v>31</v>
      </c>
    </row>
    <row r="59" spans="1:10" ht="20.149999999999999" customHeight="1">
      <c r="B59" s="148" t="s">
        <v>9</v>
      </c>
      <c r="C59" s="99" t="s">
        <v>150</v>
      </c>
      <c r="D59" s="42" t="s">
        <v>151</v>
      </c>
      <c r="E59" s="66" t="s">
        <v>147</v>
      </c>
      <c r="F59" s="43"/>
      <c r="G59" s="150"/>
      <c r="H59" s="6"/>
      <c r="I59" s="12" t="s">
        <v>31</v>
      </c>
    </row>
    <row r="60" spans="1:10" ht="27.75" customHeight="1">
      <c r="B60" s="148" t="s">
        <v>6</v>
      </c>
      <c r="C60" s="99" t="s">
        <v>152</v>
      </c>
      <c r="D60" s="42" t="s">
        <v>140</v>
      </c>
      <c r="E60" s="66" t="s">
        <v>141</v>
      </c>
      <c r="F60" s="44"/>
      <c r="G60" s="150"/>
      <c r="H60" s="6"/>
      <c r="I60" s="12" t="s">
        <v>31</v>
      </c>
    </row>
    <row r="61" spans="1:10" ht="60" customHeight="1">
      <c r="B61" s="148" t="s">
        <v>6</v>
      </c>
      <c r="C61" s="99" t="s">
        <v>153</v>
      </c>
      <c r="D61" s="42" t="s">
        <v>143</v>
      </c>
      <c r="E61" s="66" t="s">
        <v>144</v>
      </c>
      <c r="F61" s="38"/>
      <c r="G61" s="150"/>
      <c r="H61" s="6"/>
      <c r="I61" s="12" t="s">
        <v>31</v>
      </c>
    </row>
    <row r="62" spans="1:10" ht="100" customHeight="1">
      <c r="B62" s="151" t="s">
        <v>3</v>
      </c>
      <c r="C62" s="152" t="s">
        <v>154</v>
      </c>
      <c r="D62" s="153" t="s">
        <v>155</v>
      </c>
      <c r="E62" s="154" t="s">
        <v>156</v>
      </c>
      <c r="F62" s="155"/>
      <c r="G62" s="156"/>
      <c r="H62" s="6"/>
      <c r="I62" s="12" t="s">
        <v>31</v>
      </c>
    </row>
    <row r="63" spans="1:10" ht="35.15" customHeight="1">
      <c r="B63" s="142" t="s">
        <v>9</v>
      </c>
      <c r="C63" s="143" t="s">
        <v>27</v>
      </c>
      <c r="D63" s="157" t="s">
        <v>157</v>
      </c>
      <c r="E63" s="145" t="s">
        <v>158</v>
      </c>
      <c r="F63" s="146"/>
      <c r="G63" s="158"/>
      <c r="H63" s="6"/>
      <c r="I63" s="12" t="s">
        <v>31</v>
      </c>
    </row>
    <row r="64" spans="1:10" ht="320">
      <c r="B64" s="148" t="s">
        <v>3</v>
      </c>
      <c r="C64" s="99" t="s">
        <v>32</v>
      </c>
      <c r="D64" s="42" t="s">
        <v>159</v>
      </c>
      <c r="E64" s="66" t="s">
        <v>160</v>
      </c>
      <c r="F64" s="38"/>
      <c r="G64" s="159" t="s">
        <v>161</v>
      </c>
      <c r="H64" s="6"/>
      <c r="I64" s="12" t="s">
        <v>31</v>
      </c>
    </row>
    <row r="65" spans="1:10" ht="50.15" customHeight="1">
      <c r="B65" s="151" t="s">
        <v>3</v>
      </c>
      <c r="C65" s="152" t="s">
        <v>108</v>
      </c>
      <c r="D65" s="153" t="s">
        <v>162</v>
      </c>
      <c r="E65" s="154" t="s">
        <v>163</v>
      </c>
      <c r="F65" s="160"/>
      <c r="G65" s="156"/>
      <c r="H65" s="6"/>
      <c r="I65" s="12" t="s">
        <v>22</v>
      </c>
    </row>
    <row r="66" spans="1:10" ht="20.149999999999999" customHeight="1">
      <c r="B66" s="142" t="s">
        <v>9</v>
      </c>
      <c r="C66" s="143" t="s">
        <v>164</v>
      </c>
      <c r="D66" s="157" t="s">
        <v>165</v>
      </c>
      <c r="E66" s="145" t="s">
        <v>166</v>
      </c>
      <c r="F66" s="161"/>
      <c r="G66" s="162"/>
      <c r="H66" s="6"/>
      <c r="I66" s="12" t="s">
        <v>22</v>
      </c>
    </row>
    <row r="67" spans="1:10" ht="35.15" customHeight="1">
      <c r="B67" s="148" t="s">
        <v>3</v>
      </c>
      <c r="C67" s="99" t="s">
        <v>167</v>
      </c>
      <c r="D67" s="42" t="s">
        <v>168</v>
      </c>
      <c r="E67" s="66" t="s">
        <v>169</v>
      </c>
      <c r="F67" s="38"/>
      <c r="G67" s="150"/>
      <c r="H67" s="6"/>
      <c r="I67" s="12" t="s">
        <v>22</v>
      </c>
    </row>
    <row r="68" spans="1:10" ht="35.15" customHeight="1">
      <c r="B68" s="148" t="s">
        <v>3</v>
      </c>
      <c r="C68" s="99" t="s">
        <v>170</v>
      </c>
      <c r="D68" s="42" t="s">
        <v>171</v>
      </c>
      <c r="E68" s="66" t="s">
        <v>172</v>
      </c>
      <c r="F68" s="38"/>
      <c r="G68" s="150"/>
      <c r="H68" s="6"/>
      <c r="I68" s="12" t="s">
        <v>22</v>
      </c>
    </row>
    <row r="69" spans="1:10" ht="35.15" customHeight="1">
      <c r="B69" s="151" t="s">
        <v>23</v>
      </c>
      <c r="C69" s="152" t="s">
        <v>173</v>
      </c>
      <c r="D69" s="153" t="s">
        <v>174</v>
      </c>
      <c r="E69" s="154" t="s">
        <v>175</v>
      </c>
      <c r="F69" s="155"/>
      <c r="G69" s="156"/>
      <c r="H69" s="6"/>
      <c r="I69" s="12" t="s">
        <v>22</v>
      </c>
    </row>
    <row r="70" spans="1:10" ht="43.5" customHeight="1">
      <c r="B70" s="142" t="s">
        <v>9</v>
      </c>
      <c r="C70" s="143" t="s">
        <v>39</v>
      </c>
      <c r="D70" s="157" t="s">
        <v>176</v>
      </c>
      <c r="E70" s="145" t="s">
        <v>177</v>
      </c>
      <c r="F70" s="161"/>
      <c r="G70" s="162"/>
      <c r="H70" s="6"/>
      <c r="I70" s="12" t="s">
        <v>22</v>
      </c>
    </row>
    <row r="71" spans="1:10" ht="44.25" customHeight="1">
      <c r="B71" s="148" t="s">
        <v>23</v>
      </c>
      <c r="C71" s="99" t="s">
        <v>178</v>
      </c>
      <c r="D71" s="42" t="s">
        <v>168</v>
      </c>
      <c r="E71" s="66" t="s">
        <v>179</v>
      </c>
      <c r="F71" s="38"/>
      <c r="G71" s="150"/>
      <c r="H71" s="6"/>
      <c r="I71" s="12" t="s">
        <v>22</v>
      </c>
    </row>
    <row r="72" spans="1:10" ht="100.5" customHeight="1">
      <c r="B72" s="151" t="s">
        <v>3</v>
      </c>
      <c r="C72" s="152" t="s">
        <v>180</v>
      </c>
      <c r="D72" s="153" t="s">
        <v>181</v>
      </c>
      <c r="E72" s="154" t="s">
        <v>182</v>
      </c>
      <c r="F72" s="155"/>
      <c r="G72" s="156"/>
      <c r="H72" s="6"/>
      <c r="I72" s="12" t="s">
        <v>22</v>
      </c>
    </row>
    <row r="73" spans="1:10" s="48" customFormat="1">
      <c r="A73" s="6"/>
      <c r="B73" s="45" t="s">
        <v>22</v>
      </c>
      <c r="C73" s="45" t="s">
        <v>22</v>
      </c>
      <c r="D73" s="45" t="s">
        <v>22</v>
      </c>
      <c r="E73" s="45" t="s">
        <v>22</v>
      </c>
      <c r="F73" s="46" t="s">
        <v>22</v>
      </c>
      <c r="G73" s="45" t="s">
        <v>22</v>
      </c>
      <c r="H73" s="6"/>
      <c r="I73" s="12"/>
      <c r="J73" s="47"/>
    </row>
    <row r="74" spans="1:10" s="48" customFormat="1">
      <c r="A74" s="6"/>
      <c r="B74" s="26" t="s">
        <v>183</v>
      </c>
      <c r="C74" s="22"/>
      <c r="D74" s="6"/>
      <c r="E74" s="23"/>
      <c r="F74" s="24"/>
      <c r="G74" s="6"/>
      <c r="H74" s="6"/>
      <c r="I74" s="12"/>
      <c r="J74" s="47"/>
    </row>
    <row r="75" spans="1:10" s="48" customFormat="1">
      <c r="A75" s="6"/>
      <c r="B75" s="26"/>
      <c r="C75" s="22"/>
      <c r="D75" s="6"/>
      <c r="E75" s="23"/>
      <c r="F75" s="49"/>
      <c r="G75" s="6"/>
      <c r="H75" s="50"/>
      <c r="I75" s="12"/>
      <c r="J75" s="47"/>
    </row>
    <row r="76" spans="1:10" s="48" customFormat="1">
      <c r="A76" s="6"/>
      <c r="B76" s="26"/>
      <c r="C76" s="22"/>
      <c r="D76" s="6"/>
      <c r="E76" s="23"/>
      <c r="F76" s="49"/>
      <c r="G76" s="6"/>
      <c r="H76" s="50"/>
      <c r="I76" s="12"/>
      <c r="J76" s="47"/>
    </row>
    <row r="77" spans="1:10" s="48" customFormat="1">
      <c r="A77" s="6"/>
      <c r="B77" s="26"/>
      <c r="C77" s="22"/>
      <c r="D77" s="6"/>
      <c r="E77" s="23"/>
      <c r="F77" s="49"/>
      <c r="G77" s="6"/>
      <c r="H77" s="50"/>
      <c r="I77" s="12"/>
      <c r="J77" s="47"/>
    </row>
    <row r="78" spans="1:10" s="48" customFormat="1">
      <c r="A78" s="6"/>
      <c r="B78" s="26"/>
      <c r="C78" s="22"/>
      <c r="D78" s="6"/>
      <c r="E78" s="23"/>
      <c r="F78" s="49"/>
      <c r="G78" s="6"/>
      <c r="H78" s="50"/>
      <c r="I78" s="12"/>
      <c r="J78" s="47"/>
    </row>
    <row r="79" spans="1:10" s="48" customFormat="1">
      <c r="A79" s="6"/>
      <c r="B79" s="26"/>
      <c r="C79" s="22"/>
      <c r="D79" s="6"/>
      <c r="E79" s="23"/>
      <c r="F79" s="49"/>
      <c r="G79" s="6"/>
      <c r="H79" s="50"/>
      <c r="I79" s="12"/>
      <c r="J79" s="47"/>
    </row>
    <row r="80" spans="1:10" s="48" customFormat="1">
      <c r="A80" s="6"/>
      <c r="B80" s="26"/>
      <c r="C80" s="22"/>
      <c r="D80" s="6"/>
      <c r="E80" s="23"/>
      <c r="F80" s="49"/>
      <c r="G80" s="6"/>
      <c r="H80" s="50"/>
      <c r="I80" s="12"/>
      <c r="J80" s="47"/>
    </row>
    <row r="81" spans="1:10" s="48" customFormat="1">
      <c r="A81" s="6"/>
      <c r="B81" s="26"/>
      <c r="C81" s="22"/>
      <c r="D81" s="6"/>
      <c r="E81" s="23"/>
      <c r="F81" s="49"/>
      <c r="G81" s="6"/>
      <c r="H81" s="50"/>
      <c r="I81" s="12"/>
      <c r="J81" s="47"/>
    </row>
    <row r="82" spans="1:10" s="48" customFormat="1">
      <c r="A82" s="6"/>
      <c r="B82" s="26"/>
      <c r="C82" s="22"/>
      <c r="D82" s="6"/>
      <c r="E82" s="23"/>
      <c r="F82" s="49"/>
      <c r="G82" s="6"/>
      <c r="H82" s="50"/>
      <c r="I82" s="12"/>
      <c r="J82" s="47"/>
    </row>
    <row r="83" spans="1:10" s="48" customFormat="1">
      <c r="A83" s="6"/>
      <c r="B83" s="26"/>
      <c r="C83" s="22"/>
      <c r="D83" s="6"/>
      <c r="E83" s="23"/>
      <c r="F83" s="49"/>
      <c r="G83" s="6"/>
      <c r="H83" s="50"/>
      <c r="I83" s="12"/>
      <c r="J83" s="47"/>
    </row>
    <row r="84" spans="1:10" s="48" customFormat="1">
      <c r="A84" s="6"/>
      <c r="B84" s="26"/>
      <c r="C84" s="22"/>
      <c r="D84" s="6"/>
      <c r="E84" s="23"/>
      <c r="F84" s="49"/>
      <c r="G84" s="6"/>
      <c r="H84" s="50"/>
      <c r="I84" s="12"/>
      <c r="J84" s="47"/>
    </row>
    <row r="85" spans="1:10" s="48" customFormat="1">
      <c r="A85" s="6"/>
      <c r="B85" s="26"/>
      <c r="C85" s="22"/>
      <c r="D85" s="6"/>
      <c r="E85" s="23"/>
      <c r="F85" s="49"/>
      <c r="G85" s="6"/>
      <c r="H85" s="50"/>
      <c r="I85" s="12"/>
      <c r="J85" s="47"/>
    </row>
    <row r="86" spans="1:10" s="48" customFormat="1">
      <c r="A86" s="6"/>
      <c r="B86" s="26"/>
      <c r="C86" s="22"/>
      <c r="D86" s="6"/>
      <c r="E86" s="23"/>
      <c r="F86" s="49"/>
      <c r="G86" s="6"/>
      <c r="H86" s="50"/>
      <c r="I86" s="12"/>
      <c r="J86" s="47"/>
    </row>
    <row r="87" spans="1:10" s="48" customFormat="1">
      <c r="A87" s="6"/>
      <c r="B87" s="26"/>
      <c r="C87" s="22"/>
      <c r="D87" s="6"/>
      <c r="E87" s="23"/>
      <c r="F87" s="49"/>
      <c r="G87" s="6"/>
      <c r="H87" s="50"/>
      <c r="I87" s="12"/>
      <c r="J87" s="47"/>
    </row>
    <row r="88" spans="1:10" s="48" customFormat="1">
      <c r="A88" s="6"/>
      <c r="B88" s="26"/>
      <c r="C88" s="22"/>
      <c r="D88" s="6"/>
      <c r="E88" s="23"/>
      <c r="F88" s="49"/>
      <c r="G88" s="6"/>
      <c r="H88" s="50"/>
      <c r="I88" s="12"/>
      <c r="J88" s="47"/>
    </row>
    <row r="89" spans="1:10" s="48" customFormat="1">
      <c r="A89" s="6"/>
      <c r="B89" s="26"/>
      <c r="C89" s="22"/>
      <c r="D89" s="6"/>
      <c r="E89" s="23"/>
      <c r="F89" s="49"/>
      <c r="G89" s="6"/>
      <c r="H89" s="50"/>
      <c r="I89" s="12"/>
      <c r="J89" s="47"/>
    </row>
    <row r="90" spans="1:10" s="48" customFormat="1">
      <c r="A90" s="6"/>
      <c r="B90" s="26"/>
      <c r="C90" s="22"/>
      <c r="D90" s="6"/>
      <c r="E90" s="23"/>
      <c r="F90" s="49"/>
      <c r="G90" s="6"/>
      <c r="H90" s="50"/>
      <c r="I90" s="12"/>
      <c r="J90" s="47"/>
    </row>
  </sheetData>
  <sheetProtection algorithmName="SHA-512" hashValue="yJiqiW0yIpAqmJUlfgqTmQFz00lvRRndeXyngQjZ35ObyQ2d59xxxNPQbN0fSjDH2br3OQC5it8OHTsmAjmvuw==" saltValue="oqCQ36HREM+HH60gWUxYtg=="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73:G73">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8">
    <dataValidation type="list" allowBlank="1" showInputMessage="1" showErrorMessage="1" sqref="F19" xr:uid="{0C1A74C9-52E7-47A3-8F1C-0995E7696C65}">
      <formula1>"該当する,該当しない"</formula1>
    </dataValidation>
    <dataValidation type="list" allowBlank="1" showInputMessage="1" showErrorMessage="1" sqref="F64" xr:uid="{4BF2D5DA-3080-4D47-B8F7-49004BF9EBC4}">
      <formula1>"①対象会社の会社法上の役員として3年以上の経験を有する者, ②対象会社・個人事業に継続して3年以上雇用され業務に従事した経験を有する者, ③対象会社の会社法上の役員及び雇用され業務に従事した経験を通算3年以上有する者, ④被承継者の親族であり、対象会社の代表の経験が無い者"</formula1>
    </dataValidation>
    <dataValidation type="list" allowBlank="1" showInputMessage="1" showErrorMessage="1" sqref="F67" xr:uid="{EBD69219-E310-4D48-88B5-943FD375D27F}">
      <formula1>"人員は確保済みである。,人員確保の目処は立っており、今後確保予定である。,人員の必要性は認識しており、今後対応を検討する。,取組において人員は必要ない。"</formula1>
    </dataValidation>
    <dataValidation type="list" allowBlank="1" showInputMessage="1" showErrorMessage="1" sqref="F24" xr:uid="{37A0C456-932E-4450-9B2F-BDA2BB5D765B}">
      <formula1>"生産性向上要件に該当する,生産性向上要件に該当しない"</formula1>
    </dataValidation>
    <dataValidation type="list" allowBlank="1" showInputMessage="1" showErrorMessage="1" sqref="F71" xr:uid="{5F486709-0711-43AE-96EA-34E2724D90DF}">
      <formula1>"現段階で事業パートナーは確保できており、今後の取組におけるネットワークは構築済みである。,現段階で事業パートナーの目途は立ちそうであり、パートナー確保やネットワーク構築も問題なく完了できる見込である。,現段階で事業パートナーは交渉等の段階であり、確保には暫くの時間を要する可能性がある。,現段階で事業パートナーは検討段階であり、確保の目処が立っていない。,事業パートナーは必要とせず、したがってネットワーク等の構築も必要としない。"</formula1>
    </dataValidation>
    <dataValidation type="list" allowBlank="1" showInputMessage="1" showErrorMessage="1" sqref="F22" xr:uid="{78AA3081-EF0E-4A2B-A0FF-E7552964795B}">
      <formula1>"中小企業基本法上の小規模企業者に該当する, 中小企業基本法上の小規模企業者に該当しない"</formula1>
    </dataValidation>
    <dataValidation type="list" allowBlank="1" showInputMessage="1" showErrorMessage="1" sqref="F23" xr:uid="{43F2A455-C3E7-494B-8FD9-C78689FE8AC5}">
      <formula1>"賃上げを実施する,賃上げを実施しない"</formula1>
    </dataValidation>
    <dataValidation type="list" allowBlank="1" showInputMessage="1" showErrorMessage="1" sqref="F17" xr:uid="{A76355F5-3AE6-49F6-99D6-426257804DD1}">
      <formula1>"同一法人内の代表者交代（申請者が法人の場合）, 事業譲渡（申請者が個人事業主の場合）"</formula1>
    </dataValidation>
  </dataValidations>
  <hyperlinks>
    <hyperlink ref="G5" location="'公募申請（別紙）1'!B11" display="1.公募申請の概要" xr:uid="{2141E6E7-9CC9-42BC-B069-536621071240}"/>
    <hyperlink ref="G6" location="'公募申請（別紙）1'!B31" display="2.補助対象者の事業概要" xr:uid="{6F5AECBD-3500-4D48-999E-14837D648AB3}"/>
    <hyperlink ref="G7" location="'公募申請（別紙）1'!B37" display="3.生産性向上等に係る取組の概要・詳細" xr:uid="{0721B5D8-4289-4065-8A5D-40E6F8BD5C58}"/>
    <hyperlink ref="G8" location="'公募申請（別紙）1'!B50" display="4.生産性向上等に係る取組における実施体制（人員）" xr:uid="{6A8D68DA-4E41-495D-B4F9-6939403A8BA5}"/>
  </hyperlinks>
  <pageMargins left="0.25" right="0.25" top="0.75" bottom="0.75" header="0.3" footer="0.3"/>
  <pageSetup paperSize="8" scale="63" orientation="landscape" r:id="rId1"/>
  <rowBreaks count="3" manualBreakCount="3">
    <brk id="30" max="7" man="1"/>
    <brk id="36" max="7" man="1"/>
    <brk id="49" max="7" man="1"/>
  </rowBreaks>
  <ignoredErrors>
    <ignoredError sqref="C13:C14 C31 C17:C18 C37:C41 C21 C45 C50:C53 C62:C64 C70:C73 C24:C25 C33:C36" numberStoredAsText="1"/>
    <ignoredError sqref="C54:C61 C66:C69 C65 C42" twoDigitTextYear="1" numberStoredAsText="1"/>
    <ignoredError sqref="C43:C44" twoDigitTextYear="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tabColor rgb="FF002060"/>
  </sheetPr>
  <dimension ref="A1:N111"/>
  <sheetViews>
    <sheetView showGridLines="0" view="pageBreakPreview" zoomScale="55" zoomScaleNormal="100" zoomScaleSheetLayoutView="55" workbookViewId="0"/>
  </sheetViews>
  <sheetFormatPr defaultColWidth="9.09765625" defaultRowHeight="16"/>
  <cols>
    <col min="1" max="1" width="3.59765625" style="6" customWidth="1"/>
    <col min="2" max="2" width="10.69921875" style="26" customWidth="1"/>
    <col min="3" max="4" width="25.69921875" style="9" customWidth="1"/>
    <col min="5" max="5" width="29.69921875" style="60" customWidth="1"/>
    <col min="6" max="10" width="29.69921875" style="14" customWidth="1"/>
    <col min="11" max="11" width="5.69921875" style="9" customWidth="1"/>
    <col min="12" max="12" width="41" style="12" customWidth="1"/>
    <col min="13" max="13" width="22.8984375" style="12" customWidth="1"/>
    <col min="14" max="14" width="16.8984375" style="14" customWidth="1"/>
    <col min="15" max="16384" width="9.09765625" style="14"/>
  </cols>
  <sheetData>
    <row r="1" spans="1:13" ht="12" customHeight="1">
      <c r="E1" s="20"/>
      <c r="F1" s="9"/>
      <c r="G1" s="9"/>
      <c r="H1" s="9"/>
      <c r="I1" s="9"/>
      <c r="J1" s="9"/>
    </row>
    <row r="2" spans="1:13" ht="28.5" customHeight="1">
      <c r="B2" s="15" t="s">
        <v>184</v>
      </c>
      <c r="C2" s="15"/>
      <c r="D2" s="15"/>
      <c r="E2" s="52"/>
      <c r="F2" s="15"/>
      <c r="G2" s="15"/>
      <c r="H2" s="9"/>
      <c r="I2" s="9"/>
      <c r="J2" s="9"/>
    </row>
    <row r="3" spans="1:13">
      <c r="E3" s="20"/>
      <c r="F3" s="9"/>
      <c r="G3" s="9"/>
      <c r="H3" s="9"/>
      <c r="I3" s="9"/>
      <c r="J3" s="9"/>
    </row>
    <row r="4" spans="1:13">
      <c r="B4" s="21" t="s">
        <v>185</v>
      </c>
      <c r="C4" s="22"/>
      <c r="D4" s="6"/>
      <c r="E4" s="24"/>
      <c r="F4" s="6"/>
      <c r="G4" s="6"/>
      <c r="H4" s="6"/>
      <c r="I4" s="25" t="s">
        <v>2</v>
      </c>
      <c r="J4" s="25"/>
      <c r="K4" s="25"/>
    </row>
    <row r="5" spans="1:13">
      <c r="B5" s="26" t="s">
        <v>3</v>
      </c>
      <c r="C5" s="27" t="s">
        <v>4</v>
      </c>
      <c r="D5" s="6"/>
      <c r="E5" s="24"/>
      <c r="F5" s="6"/>
      <c r="G5" s="6"/>
      <c r="H5" s="6"/>
      <c r="I5" s="28" t="s">
        <v>186</v>
      </c>
      <c r="J5" s="25"/>
      <c r="K5" s="25"/>
    </row>
    <row r="6" spans="1:13">
      <c r="B6" s="26" t="s">
        <v>6</v>
      </c>
      <c r="C6" s="27" t="s">
        <v>7</v>
      </c>
      <c r="D6" s="6"/>
      <c r="E6" s="24"/>
      <c r="F6" s="6"/>
      <c r="G6" s="6"/>
      <c r="H6" s="6"/>
      <c r="I6" s="28" t="s">
        <v>187</v>
      </c>
      <c r="J6" s="25"/>
      <c r="K6" s="25"/>
    </row>
    <row r="7" spans="1:13">
      <c r="B7" s="26" t="s">
        <v>9</v>
      </c>
      <c r="C7" s="27" t="s">
        <v>10</v>
      </c>
      <c r="D7" s="6"/>
      <c r="E7" s="24"/>
      <c r="F7" s="6"/>
      <c r="G7" s="6"/>
      <c r="H7" s="6"/>
      <c r="I7" s="28" t="s">
        <v>188</v>
      </c>
      <c r="J7" s="25"/>
      <c r="K7" s="25"/>
    </row>
    <row r="8" spans="1:13">
      <c r="B8" s="29"/>
      <c r="C8" s="27" t="s">
        <v>189</v>
      </c>
      <c r="D8" s="6"/>
      <c r="E8" s="24"/>
      <c r="F8" s="6"/>
      <c r="G8" s="6"/>
      <c r="H8" s="6"/>
      <c r="I8" s="28" t="s">
        <v>190</v>
      </c>
      <c r="J8" s="25"/>
      <c r="K8" s="25"/>
    </row>
    <row r="9" spans="1:13">
      <c r="B9" s="30" t="s">
        <v>191</v>
      </c>
      <c r="C9" s="22"/>
      <c r="D9" s="6"/>
      <c r="E9" s="24"/>
      <c r="F9" s="6"/>
      <c r="G9" s="6"/>
      <c r="H9" s="6"/>
      <c r="I9" s="28" t="s">
        <v>192</v>
      </c>
      <c r="J9" s="25"/>
      <c r="K9" s="25"/>
    </row>
    <row r="10" spans="1:13">
      <c r="B10" s="30" t="s">
        <v>15</v>
      </c>
      <c r="C10" s="22"/>
      <c r="D10" s="6"/>
      <c r="E10" s="24"/>
      <c r="F10" s="6"/>
      <c r="G10" s="6"/>
      <c r="H10" s="6"/>
      <c r="I10" s="28"/>
      <c r="J10" s="25"/>
      <c r="K10" s="25"/>
    </row>
    <row r="11" spans="1:13" ht="30" customHeight="1">
      <c r="B11" s="31" t="s">
        <v>193</v>
      </c>
      <c r="C11" s="33"/>
      <c r="D11" s="34"/>
      <c r="E11" s="20"/>
      <c r="F11" s="9"/>
      <c r="G11" s="9"/>
      <c r="H11" s="9"/>
      <c r="I11" s="9"/>
      <c r="J11" s="54" t="s">
        <v>194</v>
      </c>
      <c r="L11" s="55"/>
    </row>
    <row r="12" spans="1:13" s="36" customFormat="1" ht="30" customHeight="1">
      <c r="A12" s="26"/>
      <c r="B12" s="177" t="s">
        <v>17</v>
      </c>
      <c r="C12" s="178" t="s">
        <v>195</v>
      </c>
      <c r="D12" s="179" t="s">
        <v>19</v>
      </c>
      <c r="E12" s="180" t="s">
        <v>196</v>
      </c>
      <c r="F12" s="181" t="s">
        <v>197</v>
      </c>
      <c r="G12" s="269" t="s">
        <v>198</v>
      </c>
      <c r="H12" s="269" t="s">
        <v>199</v>
      </c>
      <c r="I12" s="269" t="s">
        <v>200</v>
      </c>
      <c r="J12" s="182" t="s">
        <v>201</v>
      </c>
      <c r="K12" s="56" t="s">
        <v>22</v>
      </c>
      <c r="L12" s="55"/>
      <c r="M12" s="12"/>
    </row>
    <row r="13" spans="1:13" ht="22.5" customHeight="1">
      <c r="B13" s="101" t="s">
        <v>23</v>
      </c>
      <c r="C13" s="127" t="s">
        <v>202</v>
      </c>
      <c r="D13" s="217" t="s">
        <v>203</v>
      </c>
      <c r="E13" s="218"/>
      <c r="F13" s="218"/>
      <c r="G13" s="218"/>
      <c r="H13" s="218"/>
      <c r="I13" s="218"/>
      <c r="J13" s="218"/>
      <c r="K13" s="56" t="s">
        <v>22</v>
      </c>
    </row>
    <row r="14" spans="1:13" ht="280" customHeight="1">
      <c r="B14" s="67" t="s">
        <v>23</v>
      </c>
      <c r="C14" s="219" t="s">
        <v>204</v>
      </c>
      <c r="D14" s="220" t="s">
        <v>205</v>
      </c>
      <c r="E14" s="272"/>
      <c r="F14" s="272"/>
      <c r="G14" s="272"/>
      <c r="H14" s="272"/>
      <c r="I14" s="272"/>
      <c r="J14" s="272"/>
      <c r="K14" s="56" t="s">
        <v>22</v>
      </c>
    </row>
    <row r="15" spans="1:13" ht="63.75" customHeight="1">
      <c r="B15" s="113" t="s">
        <v>6</v>
      </c>
      <c r="C15" s="86" t="s">
        <v>206</v>
      </c>
      <c r="D15" s="176" t="s">
        <v>207</v>
      </c>
      <c r="E15" s="94"/>
      <c r="F15" s="94"/>
      <c r="G15" s="94"/>
      <c r="H15" s="94"/>
      <c r="I15" s="94"/>
      <c r="J15" s="94"/>
      <c r="K15" s="56" t="s">
        <v>22</v>
      </c>
    </row>
    <row r="16" spans="1:13" ht="35.25" customHeight="1">
      <c r="B16" s="101" t="s">
        <v>23</v>
      </c>
      <c r="C16" s="118" t="s">
        <v>208</v>
      </c>
      <c r="D16" s="224" t="s">
        <v>209</v>
      </c>
      <c r="E16" s="225"/>
      <c r="F16" s="226"/>
      <c r="G16" s="226"/>
      <c r="H16" s="226"/>
      <c r="I16" s="226"/>
      <c r="J16" s="226"/>
      <c r="K16" s="56" t="s">
        <v>22</v>
      </c>
    </row>
    <row r="17" spans="2:11" ht="20.149999999999999" customHeight="1">
      <c r="B17" s="100" t="s">
        <v>3</v>
      </c>
      <c r="C17" s="117" t="s">
        <v>210</v>
      </c>
      <c r="D17" s="221" t="s">
        <v>211</v>
      </c>
      <c r="E17" s="222"/>
      <c r="F17" s="223"/>
      <c r="G17" s="223"/>
      <c r="H17" s="223"/>
      <c r="I17" s="223"/>
      <c r="J17" s="223"/>
      <c r="K17" s="56" t="s">
        <v>22</v>
      </c>
    </row>
    <row r="18" spans="2:11" ht="20.149999999999999" customHeight="1">
      <c r="B18" s="80" t="s">
        <v>3</v>
      </c>
      <c r="C18" s="79" t="s">
        <v>212</v>
      </c>
      <c r="D18" s="164" t="s">
        <v>213</v>
      </c>
      <c r="E18" s="165"/>
      <c r="F18" s="166"/>
      <c r="G18" s="166"/>
      <c r="H18" s="166"/>
      <c r="I18" s="166"/>
      <c r="J18" s="166"/>
      <c r="K18" s="56" t="s">
        <v>22</v>
      </c>
    </row>
    <row r="19" spans="2:11" ht="20.149999999999999" customHeight="1">
      <c r="B19" s="80" t="s">
        <v>78</v>
      </c>
      <c r="C19" s="79" t="s">
        <v>214</v>
      </c>
      <c r="D19" s="167" t="s">
        <v>215</v>
      </c>
      <c r="E19" s="168">
        <f t="shared" ref="E19:J19" si="0">E17-E18</f>
        <v>0</v>
      </c>
      <c r="F19" s="169">
        <f t="shared" si="0"/>
        <v>0</v>
      </c>
      <c r="G19" s="169">
        <f t="shared" si="0"/>
        <v>0</v>
      </c>
      <c r="H19" s="169">
        <f t="shared" si="0"/>
        <v>0</v>
      </c>
      <c r="I19" s="169">
        <f t="shared" si="0"/>
        <v>0</v>
      </c>
      <c r="J19" s="169">
        <f t="shared" si="0"/>
        <v>0</v>
      </c>
      <c r="K19" s="56" t="s">
        <v>22</v>
      </c>
    </row>
    <row r="20" spans="2:11" ht="20.149999999999999" customHeight="1">
      <c r="B20" s="80" t="s">
        <v>3</v>
      </c>
      <c r="C20" s="79" t="s">
        <v>216</v>
      </c>
      <c r="D20" s="164" t="s">
        <v>213</v>
      </c>
      <c r="E20" s="165"/>
      <c r="F20" s="166"/>
      <c r="G20" s="166"/>
      <c r="H20" s="166"/>
      <c r="I20" s="166"/>
      <c r="J20" s="166"/>
      <c r="K20" s="56" t="s">
        <v>22</v>
      </c>
    </row>
    <row r="21" spans="2:11" ht="20.149999999999999" customHeight="1">
      <c r="B21" s="80" t="s">
        <v>3</v>
      </c>
      <c r="C21" s="79" t="s">
        <v>217</v>
      </c>
      <c r="D21" s="164" t="s">
        <v>213</v>
      </c>
      <c r="E21" s="165"/>
      <c r="F21" s="274"/>
      <c r="G21" s="274"/>
      <c r="H21" s="274"/>
      <c r="I21" s="166"/>
      <c r="J21" s="166"/>
      <c r="K21" s="56" t="s">
        <v>22</v>
      </c>
    </row>
    <row r="22" spans="2:11" ht="20.149999999999999" customHeight="1">
      <c r="B22" s="80" t="s">
        <v>3</v>
      </c>
      <c r="C22" s="79" t="s">
        <v>218</v>
      </c>
      <c r="D22" s="164" t="s">
        <v>213</v>
      </c>
      <c r="E22" s="165"/>
      <c r="F22" s="166"/>
      <c r="G22" s="166"/>
      <c r="H22" s="166"/>
      <c r="I22" s="166"/>
      <c r="J22" s="166"/>
      <c r="K22" s="56" t="s">
        <v>22</v>
      </c>
    </row>
    <row r="23" spans="2:11" ht="20.149999999999999" customHeight="1">
      <c r="B23" s="80" t="s">
        <v>78</v>
      </c>
      <c r="C23" s="170" t="s">
        <v>219</v>
      </c>
      <c r="D23" s="164" t="s">
        <v>220</v>
      </c>
      <c r="E23" s="168" t="str">
        <f>IF(E21&gt;E17,"×","〇")</f>
        <v>〇</v>
      </c>
      <c r="F23" s="169" t="str">
        <f>IF(F21&gt;F17,"×","〇")</f>
        <v>〇</v>
      </c>
      <c r="G23" s="169" t="str">
        <f t="shared" ref="G23:J23" si="1">IF(G21&gt;G17,"×","〇")</f>
        <v>〇</v>
      </c>
      <c r="H23" s="169" t="str">
        <f t="shared" si="1"/>
        <v>〇</v>
      </c>
      <c r="I23" s="169" t="str">
        <f t="shared" si="1"/>
        <v>〇</v>
      </c>
      <c r="J23" s="169" t="str">
        <f t="shared" si="1"/>
        <v>〇</v>
      </c>
      <c r="K23" s="56"/>
    </row>
    <row r="24" spans="2:11" ht="20.149999999999999" customHeight="1">
      <c r="B24" s="80" t="s">
        <v>3</v>
      </c>
      <c r="C24" s="79" t="s">
        <v>221</v>
      </c>
      <c r="D24" s="164" t="s">
        <v>213</v>
      </c>
      <c r="E24" s="165"/>
      <c r="F24" s="166"/>
      <c r="G24" s="166"/>
      <c r="H24" s="166"/>
      <c r="I24" s="166"/>
      <c r="J24" s="166"/>
      <c r="K24" s="56"/>
    </row>
    <row r="25" spans="2:11" ht="20.149999999999999" customHeight="1">
      <c r="B25" s="80" t="s">
        <v>78</v>
      </c>
      <c r="C25" s="79" t="s">
        <v>222</v>
      </c>
      <c r="D25" s="167" t="s">
        <v>223</v>
      </c>
      <c r="E25" s="168">
        <f>E26+E27</f>
        <v>0</v>
      </c>
      <c r="F25" s="169">
        <f t="shared" ref="F25:J25" si="2">F26+F27</f>
        <v>0</v>
      </c>
      <c r="G25" s="169">
        <f t="shared" si="2"/>
        <v>0</v>
      </c>
      <c r="H25" s="169">
        <f t="shared" si="2"/>
        <v>0</v>
      </c>
      <c r="I25" s="169">
        <f t="shared" si="2"/>
        <v>0</v>
      </c>
      <c r="J25" s="169">
        <f t="shared" si="2"/>
        <v>0</v>
      </c>
      <c r="K25" s="56" t="s">
        <v>22</v>
      </c>
    </row>
    <row r="26" spans="2:11" ht="20.149999999999999" customHeight="1">
      <c r="B26" s="80" t="s">
        <v>3</v>
      </c>
      <c r="C26" s="79" t="s">
        <v>224</v>
      </c>
      <c r="D26" s="164" t="s">
        <v>213</v>
      </c>
      <c r="E26" s="165"/>
      <c r="F26" s="166"/>
      <c r="G26" s="166"/>
      <c r="H26" s="166"/>
      <c r="I26" s="166"/>
      <c r="J26" s="166"/>
      <c r="K26" s="56" t="s">
        <v>22</v>
      </c>
    </row>
    <row r="27" spans="2:11" ht="20.149999999999999" customHeight="1">
      <c r="B27" s="86" t="s">
        <v>3</v>
      </c>
      <c r="C27" s="96" t="s">
        <v>225</v>
      </c>
      <c r="D27" s="208" t="s">
        <v>213</v>
      </c>
      <c r="E27" s="227"/>
      <c r="F27" s="228"/>
      <c r="G27" s="228"/>
      <c r="H27" s="228"/>
      <c r="I27" s="228"/>
      <c r="J27" s="228"/>
      <c r="K27" s="56" t="s">
        <v>22</v>
      </c>
    </row>
    <row r="28" spans="2:11" ht="20.149999999999999" customHeight="1">
      <c r="B28" s="122" t="s">
        <v>9</v>
      </c>
      <c r="C28" s="124" t="s">
        <v>226</v>
      </c>
      <c r="D28" s="163" t="s">
        <v>227</v>
      </c>
      <c r="E28" s="230">
        <f>E21+E24+E25</f>
        <v>0</v>
      </c>
      <c r="F28" s="231">
        <f>F21+F24+F25</f>
        <v>0</v>
      </c>
      <c r="G28" s="231">
        <f>G21+G24+G25</f>
        <v>0</v>
      </c>
      <c r="H28" s="231">
        <f t="shared" ref="H28:J28" si="3">H21+H24+H25</f>
        <v>0</v>
      </c>
      <c r="I28" s="231">
        <f t="shared" si="3"/>
        <v>0</v>
      </c>
      <c r="J28" s="231">
        <f t="shared" si="3"/>
        <v>0</v>
      </c>
      <c r="K28" s="56" t="s">
        <v>22</v>
      </c>
    </row>
    <row r="29" spans="2:11" ht="20.149999999999999" customHeight="1">
      <c r="B29" s="80" t="s">
        <v>78</v>
      </c>
      <c r="C29" s="79" t="s">
        <v>228</v>
      </c>
      <c r="D29" s="167" t="s">
        <v>229</v>
      </c>
      <c r="E29" s="173"/>
      <c r="F29" s="174" cm="1">
        <f t="array" ref="F29">IF(F28="",0,IF($E$28&lt;0,0,IFERROR(_xlfn.IFS(AND($E$28&gt;0,F28&lt;0),(F28/$E$28)^(1/(2-1))-1,AND($E$28&lt;0,F28&lt;0),-((F28/$E$28)^(1/(2-1))-1),AND($E$28&gt;0,F28&gt;0),(F28/$E$28)^(1/(2-1))-1,OR($E$28=0,F28=0),0),0)))</f>
        <v>0</v>
      </c>
      <c r="G29" s="174" cm="1">
        <f t="array" ref="G29">IF(G28="",0,IF($E$28&lt;0,0,IFERROR(_xlfn.IFS(AND($E$28&gt;0,G28&lt;0),(G28/$E$28)^(1/(3-1))-1,AND($E$28&lt;0,G28&lt;0),-((G28/$E$28)^(1/(3-1))-1),AND($E$28&gt;0,G28&gt;0),(G28/$E$28)^(1/(3-1))-1,OR($E$28=0,G28=0),0),0)))</f>
        <v>0</v>
      </c>
      <c r="H29" s="174" cm="1">
        <f t="array" ref="H29">IF(H28="",0,IF($E$28&lt;0,0,IFERROR(_xlfn.IFS(AND($E$28&gt;0,H28&lt;0),(H28/$E$28)^(1/(4-1))-1,AND($E$28&lt;0,H28&lt;0),-((H28/$E$28)^(1/(4-1))-1),AND($E$28&gt;0,H28&gt;0),(H28/$E$28)^(1/(4-1))-1,OR($E$28=0,H28=0),0),0)))</f>
        <v>0</v>
      </c>
      <c r="I29" s="174" cm="1">
        <f t="array" ref="I29">IF(I28="",0,IF($E$28&lt;0,0,IFERROR(_xlfn.IFS(AND($E$28&gt;0,I28&lt;0),(I28/$E$28)^(1/(5-1))-1,AND($E$28&lt;0,I28&lt;0),-((I28/$E$28)^(1/(5-1))-1),AND($E$28&gt;0,I28&gt;0),(I28/$E$28)^(1/(5-1))-1,OR($E$28=0,I28=0),0),0)))</f>
        <v>0</v>
      </c>
      <c r="J29" s="174" cm="1">
        <f t="array" ref="J29">IF(J28="",0,IF($E$28&lt;0,0,IFERROR(_xlfn.IFS(AND($E$28&gt;0,J28&lt;0),(J28/$E$28)^(1/(6-1))-1,AND($E$28&lt;0,J28&lt;0),-((J28/$E$28)^(1/(6-1))-1),AND($E$28&gt;0,J28&gt;0),(J28/$E$28)^(1/(6-1))-1,OR($E$28=0,J28=0),0),0)))</f>
        <v>0</v>
      </c>
      <c r="K29" s="56" t="s">
        <v>22</v>
      </c>
    </row>
    <row r="30" spans="2:11" ht="64">
      <c r="B30" s="80" t="s">
        <v>78</v>
      </c>
      <c r="C30" s="73" t="s">
        <v>230</v>
      </c>
      <c r="D30" s="167" t="s">
        <v>229</v>
      </c>
      <c r="E30" s="173"/>
      <c r="F30" s="174" cm="1">
        <f t="array" ref="F30">IF(F28="",0,IF($E$28&gt;0,0,IFERROR(_xlfn.IFS(AND(E28&gt;0,F28&lt;0),(F28-E28)/E28,AND(E28&lt;0,F28&gt;0),(F28-E28)/E28*-1,AND(E28&lt;0,F28&lt;0),(F28-E28)/E28*-1,AND(E28&gt;0,F28&gt;0),(F28-E28)/E28,OR(E28=0,F28=0),IF(F28&gt;0,1,0)),0)))</f>
        <v>0</v>
      </c>
      <c r="G30" s="174" cm="1">
        <f t="array" ref="G30">IF(G28="",0,IF($E$28&gt;0,0,IFERROR(_xlfn.IFS(AND(F28&gt;0,G28&lt;0),(G28-F28)/F28,AND(F28&lt;0,G28&gt;0),(G28-F28)/F28*-1,AND(F28&lt;0,G28&lt;0),(G28-F28)/F28*-1,AND(F28&gt;0,G28&gt;0),(G28-F28)/F28,OR(F28=0,G28=0),IF(G28&gt;0,1,0)),0)))</f>
        <v>0</v>
      </c>
      <c r="H30" s="174" cm="1">
        <f t="array" ref="H30">IF(H28="",0,IF($E$28&gt;0,0,IFERROR(_xlfn.IFS(AND(G28&gt;0,H28&lt;0),(H28-G28)/G28,AND(G28&lt;0,H28&gt;0),(H28-G28)/G28*-1,AND(G28&lt;0,H28&lt;0),(H28-G28)/G28*-1,AND(G28&gt;0,H28&gt;0),(H28-G28)/G28,OR(G28=0,H28=0),IF(H28&gt;0,1,0)),0)))</f>
        <v>0</v>
      </c>
      <c r="I30" s="174" cm="1">
        <f t="array" ref="I30">IF(I28="",0,IF($E$28&gt;0,0,IFERROR(_xlfn.IFS(AND(H28&gt;0,I28&lt;0),(I28-H28)/H28,AND(H28&lt;0,I28&gt;0),(I28-H28)/H28*-1,AND(H28&lt;0,I28&lt;0),(I28-H28)/H28*-1,AND(H28&gt;0,I28&gt;0),(I28-H28)/H28,OR(H28=0,I28=0),IF(I28&gt;0,1,0)),0)))</f>
        <v>0</v>
      </c>
      <c r="J30" s="174" cm="1">
        <f t="array" ref="J30">IF(J28="",0,IF($E$28&gt;0,0,IFERROR(_xlfn.IFS(AND(I28&gt;0,J28&lt;0),(J28-I28)/I28,AND(I28&lt;0,J28&gt;0),(J28-I28)/I28*-1,AND(I28&lt;0,J28&lt;0),(J28-I28)/I28*-1,AND(I28&gt;0,J28&gt;0),(J28-I28)/I28,OR(I28=0,J28=0),IF(J28&gt;0,1,0)),0)))</f>
        <v>0</v>
      </c>
      <c r="K30" s="56"/>
    </row>
    <row r="31" spans="2:11" ht="20.149999999999999" customHeight="1">
      <c r="B31" s="80" t="s">
        <v>78</v>
      </c>
      <c r="C31" s="79" t="s">
        <v>231</v>
      </c>
      <c r="D31" s="175" t="s">
        <v>232</v>
      </c>
      <c r="E31" s="171">
        <f>IFERROR(E28/E16,)</f>
        <v>0</v>
      </c>
      <c r="F31" s="172">
        <f>IFERROR(F28/F16,)</f>
        <v>0</v>
      </c>
      <c r="G31" s="172">
        <f t="shared" ref="G31:J31" si="4">IFERROR(G28/G16,)</f>
        <v>0</v>
      </c>
      <c r="H31" s="172">
        <f t="shared" si="4"/>
        <v>0</v>
      </c>
      <c r="I31" s="172">
        <f t="shared" si="4"/>
        <v>0</v>
      </c>
      <c r="J31" s="172">
        <f t="shared" si="4"/>
        <v>0</v>
      </c>
      <c r="K31" s="56" t="s">
        <v>22</v>
      </c>
    </row>
    <row r="32" spans="2:11" ht="20.149999999999999" customHeight="1">
      <c r="B32" s="80" t="s">
        <v>78</v>
      </c>
      <c r="C32" s="79" t="s">
        <v>233</v>
      </c>
      <c r="D32" s="167" t="s">
        <v>229</v>
      </c>
      <c r="E32" s="173"/>
      <c r="F32" s="174" cm="1">
        <f t="array" ref="F32">IF(F31="",0,IF($E$31&lt;0,0,IFERROR(_xlfn.IFS(AND($E$31&gt;0,F31&lt;0),(F31/$E$31)^(1/(2-1))-1,AND($E$31&lt;0,F31&lt;0),-((F31/$E$31)^(1/(2-1))-1),AND($E$31&gt;0,F31&gt;0),(F31/$E$31)^(1/(2-1))-1,OR($E$31=0,F31=0),0),0)))</f>
        <v>0</v>
      </c>
      <c r="G32" s="174" cm="1">
        <f t="array" ref="G32">IF(G31="",0,IF($E$31&lt;0,0,IFERROR(_xlfn.IFS(AND($E$31&gt;0,G31&lt;0),(G31/$E$31)^(1/(3-1))-1,AND($E$31&lt;0,G31&lt;0),-((G31/$E$31)^(1/(3-1))-1),AND($E$31&gt;0,G31&gt;0),(G31/$E$31)^(1/(3-1))-1,OR($E$31=0,G31=0),0),0)))</f>
        <v>0</v>
      </c>
      <c r="H32" s="174" cm="1">
        <f t="array" ref="H32">IF(H31="",0,IF($E$31&lt;0,0,IFERROR(_xlfn.IFS(AND($E$31&gt;0,H31&lt;0),(H31/$E$31)^(1/(4-1))-1,AND($E$31&lt;0,H31&lt;0),-((H31/$E$31)^(1/(4-1))-1),AND($E$31&gt;0,H31&gt;0),(H31/$E$31)^(1/(4-1))-1,OR($E$31=0,H31=0),0),0)))</f>
        <v>0</v>
      </c>
      <c r="I32" s="174" cm="1">
        <f t="array" ref="I32">IF(I31="",0,IF($E$31&lt;0,0,IFERROR(_xlfn.IFS(AND($E$31&gt;0,I31&lt;0),(I31/$E$31)^(1/(5-1))-1,AND($E$31&lt;0,I31&lt;0),-((I31/$E$31)^(1/(5-1))-1),AND($E$31&gt;0,I31&gt;0),(I31/$E$31)^(1/(5-1))-1,OR($E$31=0,I31=0),0),0)))</f>
        <v>0</v>
      </c>
      <c r="J32" s="174" cm="1">
        <f t="array" ref="J32">IF(J31="",0,IF($E$31&lt;0,0,IFERROR(_xlfn.IFS(AND($E$31&gt;0,J31&lt;0),(J31/$E$31)^(1/(6-1))-1,AND($E$31&lt;0,J31&lt;0),-((J31/$E$31)^(1/(6-1))-1),AND($E$31&gt;0,J31&gt;0),(J31/$E$31)^(1/(6-1))-1,OR($E$31=0,J31=0),0),0)))</f>
        <v>0</v>
      </c>
      <c r="K32" s="56"/>
    </row>
    <row r="33" spans="2:11" ht="64">
      <c r="B33" s="80" t="s">
        <v>78</v>
      </c>
      <c r="C33" s="73" t="s">
        <v>234</v>
      </c>
      <c r="D33" s="167" t="s">
        <v>229</v>
      </c>
      <c r="E33" s="173"/>
      <c r="F33" s="174" cm="1">
        <f t="array" ref="F33">IF(F31="",0,IF($E$31&gt;0,0,IFERROR(_xlfn.IFS(AND(E31&gt;0,F31&lt;0),(F31-E31)/E31,AND(E31&lt;0,F31&gt;0),(F31-E31)/E31*-1,AND(E31&lt;0,F31&lt;0),(F31-E31)/E31*-1,AND(E31&gt;0,F31&gt;0),(F31-E31)/E31,OR(E31=0,F31=0),IF(F31&gt;0,1,0)),0)))</f>
        <v>0</v>
      </c>
      <c r="G33" s="174" cm="1">
        <f t="array" ref="G33">IF(G31="",0,IF($E$31&gt;0,0,IFERROR(_xlfn.IFS(AND(F31&gt;0,G31&lt;0),(G31-F31)/F31,AND(F31&lt;0,G31&gt;0),(G31-F31)/F31*-1,AND(F31&lt;0,G31&lt;0),(G31-F31)/F31*-1,AND(F31&gt;0,G31&gt;0),(G31-F31)/F31,OR(F31=0,G31=0),IF(G31&gt;0,1,0)),0)))</f>
        <v>0</v>
      </c>
      <c r="H33" s="174" cm="1">
        <f t="array" ref="H33">IF(H31="",0,IF($E$31&gt;0,0,IFERROR(_xlfn.IFS(AND(G31&gt;0,H31&lt;0),(H31-G31)/G31,AND(G31&lt;0,H31&gt;0),(H31-G31)/G31*-1,AND(G31&lt;0,H31&lt;0),(H31-G31)/G31*-1,AND(G31&gt;0,H31&gt;0),(H31-G31)/G31,OR(G31=0,H31=0),IF(H31&gt;0,1,0)),0)))</f>
        <v>0</v>
      </c>
      <c r="I33" s="174" cm="1">
        <f t="array" ref="I33">IF(I31="",0,IF($E$31&gt;0,0,IFERROR(_xlfn.IFS(AND(H31&gt;0,I31&lt;0),(I31-H31)/H31,AND(H31&lt;0,I31&gt;0),(I31-H31)/H31*-1,AND(H31&lt;0,I31&lt;0),(I31-H31)/H31*-1,AND(H31&gt;0,I31&gt;0),(I31-H31)/H31,OR(H31=0,I31=0),IF(I31&gt;0,1,0)),0)))</f>
        <v>0</v>
      </c>
      <c r="J33" s="174" cm="1">
        <f t="array" ref="J33">IF(J31="",0,IF($E$31&gt;0,0,IFERROR(_xlfn.IFS(AND(I31&gt;0,J31&lt;0),(J31-I31)/I31,AND(I31&lt;0,J31&gt;0),(J31-I31)/I31*-1,AND(I31&lt;0,J31&lt;0),(J31-I31)/I31*-1,AND(I31&gt;0,J31&gt;0),(J31-I31)/I31,OR(I31=0,J31=0),IF(J31&gt;0,1,0)),0)))</f>
        <v>0</v>
      </c>
      <c r="K33" s="56" t="s">
        <v>22</v>
      </c>
    </row>
    <row r="34" spans="2:11" ht="20.149999999999999" customHeight="1" thickBot="1">
      <c r="B34" s="232" t="s">
        <v>78</v>
      </c>
      <c r="C34" s="233" t="s">
        <v>235</v>
      </c>
      <c r="D34" s="234" t="s">
        <v>236</v>
      </c>
      <c r="E34" s="235" t="str">
        <f>IF(OR((AND(OR(F29&gt;=0.03,F30&gt;=0.03),OR(G29&gt;=0.03,G30&gt;=0.03),OR(H29&gt;=0.03,H30&gt;=0.03),OR(I29&gt;=0.03,I30&gt;=0.03),OR(J29&gt;=0.03,J30&gt;=0.03))),AND(OR(F32&gt;=0.03,F33&gt;=0.03),OR(G32&gt;=0.03,G33&gt;=0.03),OR(H32&gt;=0.03,H33&gt;=0.03),OR(I32&gt;=0.03,I33&gt;=0.03),OR(J32&gt;=0.03,J33&gt;=0.03))),"生産性向上要件〇","生産性向上要件×")</f>
        <v>生産性向上要件×</v>
      </c>
      <c r="F34" s="236"/>
      <c r="G34" s="236"/>
      <c r="H34" s="236"/>
      <c r="I34" s="236"/>
      <c r="J34" s="236"/>
      <c r="K34" s="56" t="s">
        <v>22</v>
      </c>
    </row>
    <row r="35" spans="2:11" ht="100" customHeight="1">
      <c r="B35" s="108" t="s">
        <v>237</v>
      </c>
      <c r="C35" s="108" t="s">
        <v>238</v>
      </c>
      <c r="D35" s="229" t="s">
        <v>239</v>
      </c>
      <c r="E35" s="110"/>
      <c r="F35" s="110"/>
      <c r="G35" s="110"/>
      <c r="H35" s="110"/>
      <c r="I35" s="110"/>
      <c r="J35" s="110"/>
      <c r="K35" s="56" t="s">
        <v>22</v>
      </c>
    </row>
    <row r="36" spans="2:11" ht="30" customHeight="1">
      <c r="B36" s="31" t="s">
        <v>240</v>
      </c>
      <c r="C36" s="33"/>
      <c r="D36" s="34"/>
      <c r="E36" s="20"/>
      <c r="F36" s="9"/>
      <c r="G36" s="9"/>
      <c r="H36" s="9"/>
      <c r="I36" s="9"/>
      <c r="J36" s="54" t="s">
        <v>194</v>
      </c>
      <c r="K36" s="56" t="s">
        <v>22</v>
      </c>
    </row>
    <row r="37" spans="2:11" ht="30" customHeight="1">
      <c r="B37" s="177" t="s">
        <v>17</v>
      </c>
      <c r="C37" s="198" t="s">
        <v>195</v>
      </c>
      <c r="D37" s="199" t="s">
        <v>19</v>
      </c>
      <c r="E37" s="191" t="s">
        <v>241</v>
      </c>
      <c r="F37" s="181" t="s">
        <v>197</v>
      </c>
      <c r="G37" s="269" t="s">
        <v>198</v>
      </c>
      <c r="H37" s="269" t="s">
        <v>199</v>
      </c>
      <c r="I37" s="269" t="s">
        <v>200</v>
      </c>
      <c r="J37" s="182" t="s">
        <v>201</v>
      </c>
      <c r="K37" s="56" t="s">
        <v>22</v>
      </c>
    </row>
    <row r="38" spans="2:11" ht="20.149999999999999" customHeight="1">
      <c r="B38" s="67" t="s">
        <v>237</v>
      </c>
      <c r="C38" s="69" t="s">
        <v>242</v>
      </c>
      <c r="D38" s="163" t="s">
        <v>213</v>
      </c>
      <c r="E38" s="202"/>
      <c r="F38" s="202"/>
      <c r="G38" s="202"/>
      <c r="H38" s="202"/>
      <c r="I38" s="202"/>
      <c r="J38" s="202"/>
      <c r="K38" s="56" t="s">
        <v>22</v>
      </c>
    </row>
    <row r="39" spans="2:11" ht="20.149999999999999" customHeight="1">
      <c r="B39" s="71" t="s">
        <v>237</v>
      </c>
      <c r="C39" s="76" t="s">
        <v>243</v>
      </c>
      <c r="D39" s="164" t="s">
        <v>213</v>
      </c>
      <c r="E39" s="165"/>
      <c r="F39" s="165"/>
      <c r="G39" s="165"/>
      <c r="H39" s="165"/>
      <c r="I39" s="165"/>
      <c r="J39" s="165"/>
      <c r="K39" s="56" t="s">
        <v>22</v>
      </c>
    </row>
    <row r="40" spans="2:11" ht="20.149999999999999" customHeight="1">
      <c r="B40" s="113" t="s">
        <v>78</v>
      </c>
      <c r="C40" s="115" t="s">
        <v>244</v>
      </c>
      <c r="D40" s="238" t="s">
        <v>215</v>
      </c>
      <c r="E40" s="209">
        <f t="shared" ref="E40:J40" si="5">E38+E39</f>
        <v>0</v>
      </c>
      <c r="F40" s="239">
        <f t="shared" si="5"/>
        <v>0</v>
      </c>
      <c r="G40" s="239">
        <f t="shared" si="5"/>
        <v>0</v>
      </c>
      <c r="H40" s="239">
        <f t="shared" si="5"/>
        <v>0</v>
      </c>
      <c r="I40" s="239">
        <f t="shared" si="5"/>
        <v>0</v>
      </c>
      <c r="J40" s="239">
        <f t="shared" si="5"/>
        <v>0</v>
      </c>
      <c r="K40" s="56" t="s">
        <v>22</v>
      </c>
    </row>
    <row r="41" spans="2:11" ht="20.149999999999999" customHeight="1">
      <c r="B41" s="122" t="s">
        <v>78</v>
      </c>
      <c r="C41" s="91" t="s">
        <v>245</v>
      </c>
      <c r="D41" s="211" t="s">
        <v>215</v>
      </c>
      <c r="E41" s="240">
        <f>SUM(E42:E45)</f>
        <v>0</v>
      </c>
      <c r="F41" s="241">
        <f t="shared" ref="F41:J41" si="6">SUM(F42:F45)</f>
        <v>0</v>
      </c>
      <c r="G41" s="241">
        <f t="shared" si="6"/>
        <v>0</v>
      </c>
      <c r="H41" s="241">
        <f t="shared" si="6"/>
        <v>0</v>
      </c>
      <c r="I41" s="241">
        <f t="shared" si="6"/>
        <v>0</v>
      </c>
      <c r="J41" s="241">
        <f t="shared" si="6"/>
        <v>0</v>
      </c>
      <c r="K41" s="56" t="s">
        <v>22</v>
      </c>
    </row>
    <row r="42" spans="2:11" ht="20.149999999999999" customHeight="1">
      <c r="B42" s="71" t="s">
        <v>237</v>
      </c>
      <c r="C42" s="79" t="s">
        <v>246</v>
      </c>
      <c r="D42" s="164" t="s">
        <v>211</v>
      </c>
      <c r="E42" s="165"/>
      <c r="F42" s="165"/>
      <c r="G42" s="165"/>
      <c r="H42" s="165"/>
      <c r="I42" s="165"/>
      <c r="J42" s="165"/>
      <c r="K42" s="56" t="s">
        <v>22</v>
      </c>
    </row>
    <row r="43" spans="2:11" ht="20.149999999999999" customHeight="1">
      <c r="B43" s="71" t="s">
        <v>237</v>
      </c>
      <c r="C43" s="79" t="s">
        <v>247</v>
      </c>
      <c r="D43" s="164" t="s">
        <v>213</v>
      </c>
      <c r="E43" s="165"/>
      <c r="F43" s="165"/>
      <c r="G43" s="165"/>
      <c r="H43" s="165"/>
      <c r="I43" s="165"/>
      <c r="J43" s="165"/>
      <c r="K43" s="56" t="s">
        <v>22</v>
      </c>
    </row>
    <row r="44" spans="2:11" ht="20.149999999999999" customHeight="1">
      <c r="B44" s="71" t="s">
        <v>237</v>
      </c>
      <c r="C44" s="79" t="s">
        <v>248</v>
      </c>
      <c r="D44" s="164" t="s">
        <v>213</v>
      </c>
      <c r="E44" s="165"/>
      <c r="F44" s="165"/>
      <c r="G44" s="165"/>
      <c r="H44" s="165"/>
      <c r="I44" s="165"/>
      <c r="J44" s="165"/>
      <c r="K44" s="56" t="s">
        <v>22</v>
      </c>
    </row>
    <row r="45" spans="2:11" ht="20.149999999999999" customHeight="1">
      <c r="B45" s="113" t="s">
        <v>237</v>
      </c>
      <c r="C45" s="96" t="s">
        <v>249</v>
      </c>
      <c r="D45" s="208" t="s">
        <v>250</v>
      </c>
      <c r="E45" s="227"/>
      <c r="F45" s="227"/>
      <c r="G45" s="227"/>
      <c r="H45" s="227"/>
      <c r="I45" s="227"/>
      <c r="J45" s="227"/>
      <c r="K45" s="56" t="s">
        <v>22</v>
      </c>
    </row>
    <row r="46" spans="2:11" ht="20.149999999999999" customHeight="1" thickBot="1">
      <c r="B46" s="242" t="s">
        <v>78</v>
      </c>
      <c r="C46" s="243" t="s">
        <v>251</v>
      </c>
      <c r="D46" s="244" t="s">
        <v>252</v>
      </c>
      <c r="E46" s="245" t="str">
        <f>IF(E40=E41,"一致","不一致")</f>
        <v>一致</v>
      </c>
      <c r="F46" s="246" t="str">
        <f t="shared" ref="F46:J46" si="7">IF(F40=F41,"一致","不一致")</f>
        <v>一致</v>
      </c>
      <c r="G46" s="246" t="str">
        <f t="shared" si="7"/>
        <v>一致</v>
      </c>
      <c r="H46" s="246" t="str">
        <f t="shared" si="7"/>
        <v>一致</v>
      </c>
      <c r="I46" s="246" t="str">
        <f t="shared" si="7"/>
        <v>一致</v>
      </c>
      <c r="J46" s="246" t="str">
        <f t="shared" si="7"/>
        <v>一致</v>
      </c>
      <c r="K46" s="56" t="s">
        <v>22</v>
      </c>
    </row>
    <row r="47" spans="2:11" ht="100" customHeight="1">
      <c r="B47" s="108" t="s">
        <v>237</v>
      </c>
      <c r="C47" s="108" t="s">
        <v>253</v>
      </c>
      <c r="D47" s="229" t="s">
        <v>254</v>
      </c>
      <c r="E47" s="110"/>
      <c r="F47" s="110"/>
      <c r="G47" s="110"/>
      <c r="H47" s="110"/>
      <c r="I47" s="110"/>
      <c r="J47" s="110"/>
      <c r="K47" s="56" t="s">
        <v>22</v>
      </c>
    </row>
    <row r="48" spans="2:11" ht="30" customHeight="1">
      <c r="B48" s="31" t="s">
        <v>255</v>
      </c>
      <c r="C48" s="33"/>
      <c r="D48" s="57" t="s">
        <v>256</v>
      </c>
      <c r="E48" s="20"/>
      <c r="F48" s="9"/>
      <c r="G48" s="9"/>
      <c r="H48" s="9"/>
      <c r="I48" s="9"/>
      <c r="J48" s="58"/>
      <c r="K48" s="56" t="s">
        <v>22</v>
      </c>
    </row>
    <row r="49" spans="2:14" ht="30" customHeight="1">
      <c r="B49" s="177" t="s">
        <v>17</v>
      </c>
      <c r="C49" s="178" t="s">
        <v>195</v>
      </c>
      <c r="D49" s="195" t="s">
        <v>19</v>
      </c>
      <c r="E49" s="271" t="s">
        <v>257</v>
      </c>
      <c r="F49" s="334" t="s">
        <v>258</v>
      </c>
      <c r="G49" s="320"/>
      <c r="H49" s="301" t="s">
        <v>259</v>
      </c>
      <c r="I49" s="302"/>
      <c r="J49" s="303"/>
      <c r="K49" s="56" t="s">
        <v>22</v>
      </c>
      <c r="L49" s="292" t="s">
        <v>260</v>
      </c>
      <c r="M49" s="293"/>
      <c r="N49" s="294"/>
    </row>
    <row r="50" spans="2:14" ht="20.149999999999999" customHeight="1">
      <c r="B50" s="67" t="s">
        <v>237</v>
      </c>
      <c r="C50" s="91" t="s">
        <v>261</v>
      </c>
      <c r="D50" s="163"/>
      <c r="E50" s="203"/>
      <c r="F50" s="321"/>
      <c r="G50" s="322"/>
      <c r="H50" s="288"/>
      <c r="I50" s="289"/>
      <c r="J50" s="289"/>
      <c r="K50" s="56" t="s">
        <v>22</v>
      </c>
      <c r="L50" s="304" t="s">
        <v>262</v>
      </c>
      <c r="M50" s="305"/>
      <c r="N50" s="306"/>
    </row>
    <row r="51" spans="2:14" ht="20.149999999999999" customHeight="1">
      <c r="B51" s="71" t="s">
        <v>6</v>
      </c>
      <c r="C51" s="78" t="s">
        <v>263</v>
      </c>
      <c r="D51" s="164"/>
      <c r="E51" s="204"/>
      <c r="F51" s="286"/>
      <c r="G51" s="287"/>
      <c r="H51" s="284"/>
      <c r="I51" s="285"/>
      <c r="J51" s="285"/>
      <c r="K51" s="56" t="s">
        <v>22</v>
      </c>
      <c r="L51" s="307"/>
      <c r="M51" s="308"/>
      <c r="N51" s="309"/>
    </row>
    <row r="52" spans="2:14" ht="20.149999999999999" customHeight="1">
      <c r="B52" s="71" t="s">
        <v>6</v>
      </c>
      <c r="C52" s="78" t="s">
        <v>264</v>
      </c>
      <c r="D52" s="164"/>
      <c r="E52" s="204"/>
      <c r="F52" s="286"/>
      <c r="G52" s="286"/>
      <c r="H52" s="284"/>
      <c r="I52" s="285"/>
      <c r="J52" s="285"/>
      <c r="K52" s="56" t="s">
        <v>22</v>
      </c>
      <c r="L52" s="307"/>
      <c r="M52" s="308"/>
      <c r="N52" s="309"/>
    </row>
    <row r="53" spans="2:14" ht="20.149999999999999" customHeight="1">
      <c r="B53" s="71" t="s">
        <v>6</v>
      </c>
      <c r="C53" s="78" t="s">
        <v>265</v>
      </c>
      <c r="D53" s="164"/>
      <c r="E53" s="204"/>
      <c r="F53" s="286"/>
      <c r="G53" s="287"/>
      <c r="H53" s="284"/>
      <c r="I53" s="285"/>
      <c r="J53" s="285"/>
      <c r="K53" s="56" t="s">
        <v>22</v>
      </c>
      <c r="L53" s="307"/>
      <c r="M53" s="308"/>
      <c r="N53" s="309"/>
    </row>
    <row r="54" spans="2:14" ht="20.149999999999999" customHeight="1">
      <c r="B54" s="71" t="s">
        <v>266</v>
      </c>
      <c r="C54" s="78" t="s">
        <v>267</v>
      </c>
      <c r="D54" s="164"/>
      <c r="E54" s="204"/>
      <c r="F54" s="286"/>
      <c r="G54" s="287"/>
      <c r="H54" s="284"/>
      <c r="I54" s="285"/>
      <c r="J54" s="285"/>
      <c r="K54" s="56" t="s">
        <v>22</v>
      </c>
      <c r="L54" s="307"/>
      <c r="M54" s="308"/>
      <c r="N54" s="309"/>
    </row>
    <row r="55" spans="2:14" ht="20.149999999999999" customHeight="1">
      <c r="B55" s="113" t="s">
        <v>9</v>
      </c>
      <c r="C55" s="247" t="s">
        <v>268</v>
      </c>
      <c r="D55" s="215" t="s">
        <v>229</v>
      </c>
      <c r="E55" s="216">
        <f>SUM(E50:E54)</f>
        <v>0</v>
      </c>
      <c r="F55" s="318"/>
      <c r="G55" s="318"/>
      <c r="H55" s="297"/>
      <c r="I55" s="298"/>
      <c r="J55" s="298"/>
      <c r="K55" s="56" t="s">
        <v>22</v>
      </c>
      <c r="L55" s="307"/>
      <c r="M55" s="308"/>
      <c r="N55" s="309"/>
    </row>
    <row r="56" spans="2:14" ht="20.149999999999999" customHeight="1">
      <c r="B56" s="67" t="s">
        <v>237</v>
      </c>
      <c r="C56" s="91" t="s">
        <v>269</v>
      </c>
      <c r="D56" s="163"/>
      <c r="E56" s="203"/>
      <c r="F56" s="321"/>
      <c r="G56" s="322"/>
      <c r="H56" s="288"/>
      <c r="I56" s="289"/>
      <c r="J56" s="289"/>
      <c r="K56" s="56" t="s">
        <v>22</v>
      </c>
      <c r="L56" s="307"/>
      <c r="M56" s="308"/>
      <c r="N56" s="309"/>
    </row>
    <row r="57" spans="2:14" ht="20.149999999999999" customHeight="1">
      <c r="B57" s="71" t="s">
        <v>6</v>
      </c>
      <c r="C57" s="78" t="s">
        <v>270</v>
      </c>
      <c r="D57" s="164"/>
      <c r="E57" s="204"/>
      <c r="F57" s="286"/>
      <c r="G57" s="287"/>
      <c r="H57" s="284"/>
      <c r="I57" s="285"/>
      <c r="J57" s="285"/>
      <c r="K57" s="56" t="s">
        <v>22</v>
      </c>
      <c r="L57" s="307"/>
      <c r="M57" s="308"/>
      <c r="N57" s="309"/>
    </row>
    <row r="58" spans="2:14" ht="20.149999999999999" customHeight="1">
      <c r="B58" s="71" t="s">
        <v>6</v>
      </c>
      <c r="C58" s="78" t="s">
        <v>271</v>
      </c>
      <c r="D58" s="164"/>
      <c r="E58" s="204"/>
      <c r="F58" s="286"/>
      <c r="G58" s="287"/>
      <c r="H58" s="284"/>
      <c r="I58" s="285"/>
      <c r="J58" s="285"/>
      <c r="K58" s="56"/>
      <c r="L58" s="307"/>
      <c r="M58" s="308"/>
      <c r="N58" s="309"/>
    </row>
    <row r="59" spans="2:14" ht="20.149999999999999" customHeight="1">
      <c r="B59" s="71" t="s">
        <v>6</v>
      </c>
      <c r="C59" s="78" t="s">
        <v>272</v>
      </c>
      <c r="D59" s="164"/>
      <c r="E59" s="204"/>
      <c r="F59" s="286"/>
      <c r="G59" s="287"/>
      <c r="H59" s="284"/>
      <c r="I59" s="285"/>
      <c r="J59" s="285"/>
      <c r="K59" s="56"/>
      <c r="L59" s="307"/>
      <c r="M59" s="308"/>
      <c r="N59" s="309"/>
    </row>
    <row r="60" spans="2:14" ht="20.149999999999999" customHeight="1">
      <c r="B60" s="71" t="s">
        <v>6</v>
      </c>
      <c r="C60" s="78" t="s">
        <v>273</v>
      </c>
      <c r="D60" s="164"/>
      <c r="E60" s="204"/>
      <c r="F60" s="286"/>
      <c r="G60" s="287"/>
      <c r="H60" s="284"/>
      <c r="I60" s="285"/>
      <c r="J60" s="285"/>
      <c r="K60" s="56"/>
      <c r="L60" s="307"/>
      <c r="M60" s="308"/>
      <c r="N60" s="309"/>
    </row>
    <row r="61" spans="2:14" ht="20.149999999999999" customHeight="1">
      <c r="B61" s="113" t="s">
        <v>9</v>
      </c>
      <c r="C61" s="248" t="s">
        <v>274</v>
      </c>
      <c r="D61" s="215" t="s">
        <v>229</v>
      </c>
      <c r="E61" s="216">
        <f>SUM(E56:E60)</f>
        <v>0</v>
      </c>
      <c r="F61" s="318"/>
      <c r="G61" s="318"/>
      <c r="H61" s="299"/>
      <c r="I61" s="300"/>
      <c r="J61" s="300"/>
      <c r="K61" s="56" t="s">
        <v>22</v>
      </c>
      <c r="L61" s="307"/>
      <c r="M61" s="308"/>
      <c r="N61" s="309"/>
    </row>
    <row r="62" spans="2:14" ht="20.149999999999999" customHeight="1">
      <c r="B62" s="67" t="s">
        <v>237</v>
      </c>
      <c r="C62" s="69" t="s">
        <v>275</v>
      </c>
      <c r="D62" s="163" t="s">
        <v>276</v>
      </c>
      <c r="E62" s="203"/>
      <c r="F62" s="321"/>
      <c r="G62" s="322"/>
      <c r="H62" s="288"/>
      <c r="I62" s="289"/>
      <c r="J62" s="289"/>
      <c r="K62" s="56" t="s">
        <v>22</v>
      </c>
      <c r="L62" s="307"/>
      <c r="M62" s="308"/>
      <c r="N62" s="309"/>
    </row>
    <row r="63" spans="2:14" ht="20.149999999999999" customHeight="1">
      <c r="B63" s="113" t="s">
        <v>9</v>
      </c>
      <c r="C63" s="247" t="s">
        <v>277</v>
      </c>
      <c r="D63" s="215" t="s">
        <v>215</v>
      </c>
      <c r="E63" s="216">
        <f>E62</f>
        <v>0</v>
      </c>
      <c r="F63" s="318"/>
      <c r="G63" s="318"/>
      <c r="H63" s="297"/>
      <c r="I63" s="298"/>
      <c r="J63" s="298"/>
      <c r="K63" s="56" t="s">
        <v>22</v>
      </c>
      <c r="L63" s="307"/>
      <c r="M63" s="308"/>
      <c r="N63" s="309"/>
    </row>
    <row r="64" spans="2:14" ht="20.149999999999999" customHeight="1">
      <c r="B64" s="67" t="s">
        <v>237</v>
      </c>
      <c r="C64" s="69" t="s">
        <v>278</v>
      </c>
      <c r="D64" s="163" t="s">
        <v>276</v>
      </c>
      <c r="E64" s="203"/>
      <c r="F64" s="321"/>
      <c r="G64" s="322"/>
      <c r="H64" s="288"/>
      <c r="I64" s="289"/>
      <c r="J64" s="289"/>
      <c r="K64" s="56" t="s">
        <v>22</v>
      </c>
      <c r="L64" s="307"/>
      <c r="M64" s="308"/>
      <c r="N64" s="309"/>
    </row>
    <row r="65" spans="1:14" ht="20.149999999999999" customHeight="1">
      <c r="B65" s="113" t="s">
        <v>9</v>
      </c>
      <c r="C65" s="247" t="s">
        <v>279</v>
      </c>
      <c r="D65" s="215" t="s">
        <v>215</v>
      </c>
      <c r="E65" s="216">
        <f>E64</f>
        <v>0</v>
      </c>
      <c r="F65" s="318"/>
      <c r="G65" s="318"/>
      <c r="H65" s="297"/>
      <c r="I65" s="298"/>
      <c r="J65" s="298"/>
      <c r="K65" s="56" t="s">
        <v>22</v>
      </c>
      <c r="L65" s="307"/>
      <c r="M65" s="308"/>
      <c r="N65" s="309"/>
    </row>
    <row r="66" spans="1:14" ht="20.149999999999999" customHeight="1">
      <c r="B66" s="67" t="s">
        <v>237</v>
      </c>
      <c r="C66" s="91" t="s">
        <v>280</v>
      </c>
      <c r="D66" s="163"/>
      <c r="E66" s="203"/>
      <c r="F66" s="321"/>
      <c r="G66" s="322"/>
      <c r="H66" s="288"/>
      <c r="I66" s="289"/>
      <c r="J66" s="289"/>
      <c r="K66" s="56" t="s">
        <v>22</v>
      </c>
      <c r="L66" s="307"/>
      <c r="M66" s="308"/>
      <c r="N66" s="309"/>
    </row>
    <row r="67" spans="1:14" ht="20.149999999999999" customHeight="1">
      <c r="B67" s="71" t="s">
        <v>6</v>
      </c>
      <c r="C67" s="78" t="s">
        <v>281</v>
      </c>
      <c r="D67" s="164"/>
      <c r="E67" s="204"/>
      <c r="F67" s="286"/>
      <c r="G67" s="287"/>
      <c r="H67" s="284"/>
      <c r="I67" s="285"/>
      <c r="J67" s="285"/>
      <c r="K67" s="56" t="s">
        <v>22</v>
      </c>
      <c r="L67" s="307"/>
      <c r="M67" s="308"/>
      <c r="N67" s="309"/>
    </row>
    <row r="68" spans="1:14" ht="20.149999999999999" customHeight="1">
      <c r="B68" s="71" t="s">
        <v>6</v>
      </c>
      <c r="C68" s="78" t="s">
        <v>282</v>
      </c>
      <c r="D68" s="164"/>
      <c r="E68" s="204"/>
      <c r="F68" s="286"/>
      <c r="G68" s="287"/>
      <c r="H68" s="284"/>
      <c r="I68" s="285"/>
      <c r="J68" s="285"/>
      <c r="K68" s="56" t="s">
        <v>22</v>
      </c>
      <c r="L68" s="307"/>
      <c r="M68" s="308"/>
      <c r="N68" s="309"/>
    </row>
    <row r="69" spans="1:14" ht="20.149999999999999" customHeight="1">
      <c r="B69" s="71" t="s">
        <v>6</v>
      </c>
      <c r="C69" s="78" t="s">
        <v>283</v>
      </c>
      <c r="D69" s="164"/>
      <c r="E69" s="204"/>
      <c r="F69" s="286"/>
      <c r="G69" s="287"/>
      <c r="H69" s="284"/>
      <c r="I69" s="285"/>
      <c r="J69" s="285"/>
      <c r="K69" s="56" t="s">
        <v>22</v>
      </c>
      <c r="L69" s="307"/>
      <c r="M69" s="308"/>
      <c r="N69" s="309"/>
    </row>
    <row r="70" spans="1:14" ht="20.149999999999999" customHeight="1">
      <c r="B70" s="71" t="s">
        <v>266</v>
      </c>
      <c r="C70" s="78" t="s">
        <v>284</v>
      </c>
      <c r="D70" s="164"/>
      <c r="E70" s="204"/>
      <c r="F70" s="286"/>
      <c r="G70" s="287"/>
      <c r="H70" s="284"/>
      <c r="I70" s="285"/>
      <c r="J70" s="285"/>
      <c r="K70" s="56" t="s">
        <v>22</v>
      </c>
      <c r="L70" s="307"/>
      <c r="M70" s="308"/>
      <c r="N70" s="309"/>
    </row>
    <row r="71" spans="1:14" ht="20.149999999999999" customHeight="1">
      <c r="B71" s="113" t="s">
        <v>9</v>
      </c>
      <c r="C71" s="247" t="s">
        <v>285</v>
      </c>
      <c r="D71" s="215" t="s">
        <v>229</v>
      </c>
      <c r="E71" s="216">
        <f>SUM(E66:E70)</f>
        <v>0</v>
      </c>
      <c r="F71" s="318"/>
      <c r="G71" s="318"/>
      <c r="H71" s="297"/>
      <c r="I71" s="298"/>
      <c r="J71" s="298"/>
      <c r="K71" s="56" t="s">
        <v>22</v>
      </c>
      <c r="L71" s="307"/>
      <c r="M71" s="308"/>
      <c r="N71" s="309"/>
    </row>
    <row r="72" spans="1:14" ht="20.149999999999999" customHeight="1">
      <c r="B72" s="67" t="s">
        <v>237</v>
      </c>
      <c r="C72" s="91" t="s">
        <v>286</v>
      </c>
      <c r="D72" s="163"/>
      <c r="E72" s="203"/>
      <c r="F72" s="321"/>
      <c r="G72" s="322"/>
      <c r="H72" s="288"/>
      <c r="I72" s="289"/>
      <c r="J72" s="289"/>
      <c r="K72" s="56" t="s">
        <v>22</v>
      </c>
      <c r="L72" s="307"/>
      <c r="M72" s="308"/>
      <c r="N72" s="309"/>
    </row>
    <row r="73" spans="1:14" ht="20.149999999999999" customHeight="1">
      <c r="B73" s="71" t="s">
        <v>6</v>
      </c>
      <c r="C73" s="78" t="s">
        <v>287</v>
      </c>
      <c r="D73" s="164"/>
      <c r="E73" s="204"/>
      <c r="F73" s="286"/>
      <c r="G73" s="287"/>
      <c r="H73" s="284"/>
      <c r="I73" s="285"/>
      <c r="J73" s="285"/>
      <c r="K73" s="56" t="s">
        <v>22</v>
      </c>
      <c r="L73" s="307"/>
      <c r="M73" s="308"/>
      <c r="N73" s="309"/>
    </row>
    <row r="74" spans="1:14" ht="20.149999999999999" customHeight="1">
      <c r="B74" s="71" t="s">
        <v>6</v>
      </c>
      <c r="C74" s="78" t="s">
        <v>288</v>
      </c>
      <c r="D74" s="164"/>
      <c r="E74" s="204"/>
      <c r="F74" s="286"/>
      <c r="G74" s="287"/>
      <c r="H74" s="284"/>
      <c r="I74" s="285"/>
      <c r="J74" s="285"/>
      <c r="K74" s="56"/>
      <c r="L74" s="307"/>
      <c r="M74" s="308"/>
      <c r="N74" s="309"/>
    </row>
    <row r="75" spans="1:14" ht="20.149999999999999" customHeight="1">
      <c r="B75" s="71" t="s">
        <v>6</v>
      </c>
      <c r="C75" s="78" t="s">
        <v>289</v>
      </c>
      <c r="D75" s="164"/>
      <c r="E75" s="204"/>
      <c r="F75" s="286"/>
      <c r="G75" s="287"/>
      <c r="H75" s="284"/>
      <c r="I75" s="285"/>
      <c r="J75" s="285"/>
      <c r="K75" s="56"/>
      <c r="L75" s="307"/>
      <c r="M75" s="308"/>
      <c r="N75" s="309"/>
    </row>
    <row r="76" spans="1:14" ht="20.149999999999999" customHeight="1">
      <c r="B76" s="71" t="s">
        <v>6</v>
      </c>
      <c r="C76" s="78" t="s">
        <v>290</v>
      </c>
      <c r="D76" s="164"/>
      <c r="E76" s="204"/>
      <c r="F76" s="286"/>
      <c r="G76" s="287"/>
      <c r="H76" s="284"/>
      <c r="I76" s="285"/>
      <c r="J76" s="285"/>
      <c r="K76" s="56"/>
      <c r="L76" s="307"/>
      <c r="M76" s="308"/>
      <c r="N76" s="309"/>
    </row>
    <row r="77" spans="1:14" ht="20.149999999999999" customHeight="1" thickBot="1">
      <c r="B77" s="250" t="s">
        <v>9</v>
      </c>
      <c r="C77" s="252" t="s">
        <v>291</v>
      </c>
      <c r="D77" s="253" t="s">
        <v>229</v>
      </c>
      <c r="E77" s="254">
        <f>SUM(E72:E76)</f>
        <v>0</v>
      </c>
      <c r="F77" s="329"/>
      <c r="G77" s="329"/>
      <c r="H77" s="290"/>
      <c r="I77" s="291"/>
      <c r="J77" s="291"/>
      <c r="K77" s="56" t="s">
        <v>22</v>
      </c>
      <c r="L77" s="307"/>
      <c r="M77" s="308"/>
      <c r="N77" s="309"/>
    </row>
    <row r="78" spans="1:14" ht="20.149999999999999" customHeight="1" thickTop="1">
      <c r="B78" s="100" t="s">
        <v>292</v>
      </c>
      <c r="C78" s="251" t="s">
        <v>293</v>
      </c>
      <c r="D78" s="237" t="s">
        <v>229</v>
      </c>
      <c r="E78" s="249">
        <f>SUM(E55,E61,E63,E65,E71,E77)</f>
        <v>0</v>
      </c>
      <c r="F78" s="328" t="s">
        <v>294</v>
      </c>
      <c r="G78" s="328"/>
      <c r="H78" s="323" t="s">
        <v>295</v>
      </c>
      <c r="I78" s="324"/>
      <c r="J78" s="324"/>
      <c r="K78" s="56" t="s">
        <v>22</v>
      </c>
      <c r="L78" s="307"/>
      <c r="M78" s="308"/>
      <c r="N78" s="309"/>
    </row>
    <row r="79" spans="1:14" ht="20.149999999999999" customHeight="1">
      <c r="A79" s="37"/>
      <c r="B79" s="71" t="s">
        <v>292</v>
      </c>
      <c r="C79" s="78" t="s">
        <v>296</v>
      </c>
      <c r="D79" s="167" t="s">
        <v>297</v>
      </c>
      <c r="E79" s="206" t="str">
        <f>メンテ用!$C$19</f>
        <v/>
      </c>
      <c r="F79" s="332"/>
      <c r="G79" s="332"/>
      <c r="H79" s="326"/>
      <c r="I79" s="326"/>
      <c r="J79" s="326"/>
      <c r="K79" s="56" t="s">
        <v>22</v>
      </c>
      <c r="L79" s="307"/>
      <c r="M79" s="308"/>
      <c r="N79" s="309"/>
    </row>
    <row r="80" spans="1:14" ht="20.149999999999999" customHeight="1">
      <c r="A80" s="37"/>
      <c r="B80" s="71" t="s">
        <v>292</v>
      </c>
      <c r="C80" s="78" t="s">
        <v>298</v>
      </c>
      <c r="D80" s="167" t="s">
        <v>297</v>
      </c>
      <c r="E80" s="168" t="str">
        <f>メンテ用!$C$20</f>
        <v/>
      </c>
      <c r="F80" s="332"/>
      <c r="G80" s="332"/>
      <c r="H80" s="326"/>
      <c r="I80" s="326"/>
      <c r="J80" s="326"/>
      <c r="K80" s="56" t="s">
        <v>22</v>
      </c>
      <c r="L80" s="310"/>
      <c r="M80" s="311"/>
      <c r="N80" s="312"/>
    </row>
    <row r="81" spans="2:14" ht="20.149999999999999" customHeight="1">
      <c r="B81" s="113" t="s">
        <v>9</v>
      </c>
      <c r="C81" s="207" t="s">
        <v>299</v>
      </c>
      <c r="D81" s="167" t="s">
        <v>297</v>
      </c>
      <c r="E81" s="209">
        <f>メンテ用!$C$21</f>
        <v>0</v>
      </c>
      <c r="F81" s="313" t="s">
        <v>300</v>
      </c>
      <c r="G81" s="313"/>
      <c r="H81" s="327"/>
      <c r="I81" s="327"/>
      <c r="J81" s="327"/>
      <c r="K81" s="56" t="s">
        <v>22</v>
      </c>
    </row>
    <row r="82" spans="2:14" ht="30" customHeight="1">
      <c r="B82" s="31" t="s">
        <v>301</v>
      </c>
      <c r="C82" s="33"/>
      <c r="D82" s="59" t="s">
        <v>302</v>
      </c>
      <c r="E82" s="20"/>
      <c r="F82" s="9"/>
      <c r="G82" s="9"/>
      <c r="H82" s="9"/>
      <c r="I82" s="9"/>
      <c r="J82" s="58"/>
      <c r="K82" s="56" t="s">
        <v>22</v>
      </c>
    </row>
    <row r="83" spans="2:14" ht="30" customHeight="1">
      <c r="B83" s="177" t="s">
        <v>17</v>
      </c>
      <c r="C83" s="198" t="s">
        <v>195</v>
      </c>
      <c r="D83" s="200" t="s">
        <v>19</v>
      </c>
      <c r="E83" s="180" t="s">
        <v>257</v>
      </c>
      <c r="F83" s="319" t="s">
        <v>303</v>
      </c>
      <c r="G83" s="320"/>
      <c r="H83" s="301" t="s">
        <v>259</v>
      </c>
      <c r="I83" s="302"/>
      <c r="J83" s="303"/>
      <c r="K83" s="56" t="s">
        <v>22</v>
      </c>
      <c r="L83" s="292" t="s">
        <v>260</v>
      </c>
      <c r="M83" s="293"/>
      <c r="N83" s="294"/>
    </row>
    <row r="84" spans="2:14" ht="20.149999999999999" customHeight="1">
      <c r="B84" s="67" t="s">
        <v>237</v>
      </c>
      <c r="C84" s="91" t="s">
        <v>304</v>
      </c>
      <c r="D84" s="163"/>
      <c r="E84" s="203"/>
      <c r="F84" s="314"/>
      <c r="G84" s="315"/>
      <c r="H84" s="288"/>
      <c r="I84" s="289"/>
      <c r="J84" s="289"/>
      <c r="K84" s="56" t="s">
        <v>22</v>
      </c>
      <c r="L84" s="275" t="s">
        <v>305</v>
      </c>
      <c r="M84" s="276"/>
      <c r="N84" s="277"/>
    </row>
    <row r="85" spans="2:14" ht="20.149999999999999" customHeight="1">
      <c r="B85" s="71" t="s">
        <v>6</v>
      </c>
      <c r="C85" s="78" t="s">
        <v>306</v>
      </c>
      <c r="D85" s="164"/>
      <c r="E85" s="204"/>
      <c r="F85" s="316"/>
      <c r="G85" s="317"/>
      <c r="H85" s="284"/>
      <c r="I85" s="285"/>
      <c r="J85" s="285"/>
      <c r="K85" s="56" t="s">
        <v>22</v>
      </c>
      <c r="L85" s="278"/>
      <c r="M85" s="279"/>
      <c r="N85" s="280"/>
    </row>
    <row r="86" spans="2:14" ht="20.149999999999999" customHeight="1">
      <c r="B86" s="113" t="s">
        <v>9</v>
      </c>
      <c r="C86" s="247" t="s">
        <v>307</v>
      </c>
      <c r="D86" s="215" t="s">
        <v>229</v>
      </c>
      <c r="E86" s="216">
        <f>SUM(E84:E85)</f>
        <v>0</v>
      </c>
      <c r="F86" s="318"/>
      <c r="G86" s="318"/>
      <c r="H86" s="295"/>
      <c r="I86" s="296"/>
      <c r="J86" s="296"/>
      <c r="K86" s="56" t="s">
        <v>22</v>
      </c>
      <c r="L86" s="278"/>
      <c r="M86" s="279"/>
      <c r="N86" s="280"/>
    </row>
    <row r="87" spans="2:14" ht="20.149999999999999" customHeight="1">
      <c r="B87" s="67" t="s">
        <v>237</v>
      </c>
      <c r="C87" s="91" t="s">
        <v>308</v>
      </c>
      <c r="D87" s="163"/>
      <c r="E87" s="203"/>
      <c r="F87" s="314"/>
      <c r="G87" s="315"/>
      <c r="H87" s="288"/>
      <c r="I87" s="289"/>
      <c r="J87" s="289"/>
      <c r="K87" s="56" t="s">
        <v>22</v>
      </c>
      <c r="L87" s="278"/>
      <c r="M87" s="279"/>
      <c r="N87" s="280"/>
    </row>
    <row r="88" spans="2:14" ht="20.149999999999999" customHeight="1">
      <c r="B88" s="71" t="s">
        <v>6</v>
      </c>
      <c r="C88" s="78" t="s">
        <v>309</v>
      </c>
      <c r="D88" s="164"/>
      <c r="E88" s="204"/>
      <c r="F88" s="316"/>
      <c r="G88" s="317"/>
      <c r="H88" s="284"/>
      <c r="I88" s="285"/>
      <c r="J88" s="285"/>
      <c r="K88" s="56" t="s">
        <v>22</v>
      </c>
      <c r="L88" s="278"/>
      <c r="M88" s="279"/>
      <c r="N88" s="280"/>
    </row>
    <row r="89" spans="2:14" ht="20.149999999999999" customHeight="1">
      <c r="B89" s="113" t="s">
        <v>9</v>
      </c>
      <c r="C89" s="247" t="s">
        <v>310</v>
      </c>
      <c r="D89" s="215" t="s">
        <v>229</v>
      </c>
      <c r="E89" s="216">
        <f>SUM(E87:E88)</f>
        <v>0</v>
      </c>
      <c r="F89" s="318"/>
      <c r="G89" s="318"/>
      <c r="H89" s="295"/>
      <c r="I89" s="296"/>
      <c r="J89" s="296"/>
      <c r="K89" s="56" t="s">
        <v>22</v>
      </c>
      <c r="L89" s="278"/>
      <c r="M89" s="279"/>
      <c r="N89" s="280"/>
    </row>
    <row r="90" spans="2:14" ht="20.149999999999999" customHeight="1">
      <c r="B90" s="67" t="s">
        <v>237</v>
      </c>
      <c r="C90" s="91" t="s">
        <v>311</v>
      </c>
      <c r="D90" s="163"/>
      <c r="E90" s="203"/>
      <c r="F90" s="314"/>
      <c r="G90" s="315"/>
      <c r="H90" s="288"/>
      <c r="I90" s="289"/>
      <c r="J90" s="289"/>
      <c r="K90" s="56" t="s">
        <v>22</v>
      </c>
      <c r="L90" s="278"/>
      <c r="M90" s="279"/>
      <c r="N90" s="280"/>
    </row>
    <row r="91" spans="2:14" ht="20.149999999999999" customHeight="1">
      <c r="B91" s="71" t="s">
        <v>6</v>
      </c>
      <c r="C91" s="78" t="s">
        <v>312</v>
      </c>
      <c r="D91" s="164"/>
      <c r="E91" s="204"/>
      <c r="F91" s="316"/>
      <c r="G91" s="317"/>
      <c r="H91" s="284"/>
      <c r="I91" s="285"/>
      <c r="J91" s="285"/>
      <c r="K91" s="56" t="s">
        <v>22</v>
      </c>
      <c r="L91" s="278"/>
      <c r="M91" s="279"/>
      <c r="N91" s="280"/>
    </row>
    <row r="92" spans="2:14" ht="20.149999999999999" customHeight="1">
      <c r="B92" s="113" t="s">
        <v>9</v>
      </c>
      <c r="C92" s="247" t="s">
        <v>313</v>
      </c>
      <c r="D92" s="215" t="s">
        <v>229</v>
      </c>
      <c r="E92" s="216">
        <f>SUM(E90:E91)</f>
        <v>0</v>
      </c>
      <c r="F92" s="318"/>
      <c r="G92" s="318"/>
      <c r="H92" s="295"/>
      <c r="I92" s="296"/>
      <c r="J92" s="296"/>
      <c r="K92" s="56" t="s">
        <v>22</v>
      </c>
      <c r="L92" s="278"/>
      <c r="M92" s="279"/>
      <c r="N92" s="280"/>
    </row>
    <row r="93" spans="2:14" ht="20.149999999999999" customHeight="1">
      <c r="B93" s="67" t="s">
        <v>237</v>
      </c>
      <c r="C93" s="91" t="s">
        <v>314</v>
      </c>
      <c r="D93" s="163"/>
      <c r="E93" s="203"/>
      <c r="F93" s="314"/>
      <c r="G93" s="315"/>
      <c r="H93" s="288"/>
      <c r="I93" s="289"/>
      <c r="J93" s="289"/>
      <c r="K93" s="56" t="s">
        <v>22</v>
      </c>
      <c r="L93" s="278"/>
      <c r="M93" s="279"/>
      <c r="N93" s="280"/>
    </row>
    <row r="94" spans="2:14" ht="20.149999999999999" customHeight="1">
      <c r="B94" s="71" t="s">
        <v>6</v>
      </c>
      <c r="C94" s="78" t="s">
        <v>315</v>
      </c>
      <c r="D94" s="164"/>
      <c r="E94" s="204"/>
      <c r="F94" s="316"/>
      <c r="G94" s="317"/>
      <c r="H94" s="284"/>
      <c r="I94" s="285"/>
      <c r="J94" s="285"/>
      <c r="K94" s="56" t="s">
        <v>22</v>
      </c>
      <c r="L94" s="278"/>
      <c r="M94" s="279"/>
      <c r="N94" s="280"/>
    </row>
    <row r="95" spans="2:14" ht="20.149999999999999" customHeight="1">
      <c r="B95" s="113" t="s">
        <v>9</v>
      </c>
      <c r="C95" s="247" t="s">
        <v>316</v>
      </c>
      <c r="D95" s="215" t="s">
        <v>229</v>
      </c>
      <c r="E95" s="216">
        <f>SUM(E93:E94)</f>
        <v>0</v>
      </c>
      <c r="F95" s="318"/>
      <c r="G95" s="318"/>
      <c r="H95" s="295"/>
      <c r="I95" s="296"/>
      <c r="J95" s="296"/>
      <c r="K95" s="56" t="s">
        <v>22</v>
      </c>
      <c r="L95" s="278"/>
      <c r="M95" s="279"/>
      <c r="N95" s="280"/>
    </row>
    <row r="96" spans="2:14" ht="20.149999999999999" customHeight="1">
      <c r="B96" s="67" t="s">
        <v>237</v>
      </c>
      <c r="C96" s="91" t="s">
        <v>317</v>
      </c>
      <c r="D96" s="163"/>
      <c r="E96" s="203"/>
      <c r="F96" s="314"/>
      <c r="G96" s="315"/>
      <c r="H96" s="288"/>
      <c r="I96" s="289"/>
      <c r="J96" s="289"/>
      <c r="K96" s="56" t="s">
        <v>22</v>
      </c>
      <c r="L96" s="278"/>
      <c r="M96" s="279"/>
      <c r="N96" s="280"/>
    </row>
    <row r="97" spans="1:14" ht="20.149999999999999" customHeight="1">
      <c r="B97" s="71" t="s">
        <v>6</v>
      </c>
      <c r="C97" s="78" t="s">
        <v>318</v>
      </c>
      <c r="D97" s="164"/>
      <c r="E97" s="204"/>
      <c r="F97" s="316"/>
      <c r="G97" s="317"/>
      <c r="H97" s="284"/>
      <c r="I97" s="285"/>
      <c r="J97" s="285"/>
      <c r="K97" s="56" t="s">
        <v>22</v>
      </c>
      <c r="L97" s="281"/>
      <c r="M97" s="282"/>
      <c r="N97" s="283"/>
    </row>
    <row r="98" spans="1:14" ht="20.149999999999999" customHeight="1">
      <c r="B98" s="113" t="s">
        <v>9</v>
      </c>
      <c r="C98" s="247" t="s">
        <v>319</v>
      </c>
      <c r="D98" s="215" t="s">
        <v>229</v>
      </c>
      <c r="E98" s="216">
        <f>SUM(E96:E97)</f>
        <v>0</v>
      </c>
      <c r="F98" s="318"/>
      <c r="G98" s="318"/>
      <c r="H98" s="295"/>
      <c r="I98" s="296"/>
      <c r="J98" s="296"/>
      <c r="K98" s="56" t="s">
        <v>22</v>
      </c>
      <c r="L98" s="255"/>
      <c r="M98" s="255"/>
      <c r="N98" s="255"/>
    </row>
    <row r="99" spans="1:14" ht="20.149999999999999" customHeight="1">
      <c r="B99" s="67" t="s">
        <v>237</v>
      </c>
      <c r="C99" s="91" t="s">
        <v>320</v>
      </c>
      <c r="D99" s="163"/>
      <c r="E99" s="203"/>
      <c r="F99" s="314"/>
      <c r="G99" s="315"/>
      <c r="H99" s="288"/>
      <c r="I99" s="289"/>
      <c r="J99" s="289"/>
      <c r="K99" s="56" t="s">
        <v>22</v>
      </c>
      <c r="L99" s="255"/>
      <c r="M99" s="255"/>
      <c r="N99" s="255"/>
    </row>
    <row r="100" spans="1:14" ht="20.149999999999999" customHeight="1">
      <c r="B100" s="71" t="s">
        <v>6</v>
      </c>
      <c r="C100" s="78" t="s">
        <v>321</v>
      </c>
      <c r="D100" s="164"/>
      <c r="E100" s="204"/>
      <c r="F100" s="316"/>
      <c r="G100" s="317"/>
      <c r="H100" s="284"/>
      <c r="I100" s="285"/>
      <c r="J100" s="285"/>
      <c r="K100" s="56" t="s">
        <v>22</v>
      </c>
      <c r="L100" s="255"/>
      <c r="M100" s="255"/>
      <c r="N100" s="255"/>
    </row>
    <row r="101" spans="1:14" ht="20.149999999999999" customHeight="1" thickBot="1">
      <c r="B101" s="250" t="s">
        <v>9</v>
      </c>
      <c r="C101" s="252" t="s">
        <v>322</v>
      </c>
      <c r="D101" s="253" t="s">
        <v>229</v>
      </c>
      <c r="E101" s="254">
        <f>SUM(E99:E100)</f>
        <v>0</v>
      </c>
      <c r="F101" s="329"/>
      <c r="G101" s="329"/>
      <c r="H101" s="330"/>
      <c r="I101" s="331"/>
      <c r="J101" s="331"/>
      <c r="K101" s="56" t="s">
        <v>22</v>
      </c>
      <c r="L101" s="255"/>
      <c r="M101" s="255"/>
      <c r="N101" s="255"/>
    </row>
    <row r="102" spans="1:14" ht="20.149999999999999" customHeight="1" thickTop="1">
      <c r="A102" s="37"/>
      <c r="B102" s="100" t="s">
        <v>292</v>
      </c>
      <c r="C102" s="251" t="s">
        <v>293</v>
      </c>
      <c r="D102" s="237" t="s">
        <v>229</v>
      </c>
      <c r="E102" s="249">
        <f>E101+E98+E95+E92+E89+E86</f>
        <v>0</v>
      </c>
      <c r="F102" s="328" t="s">
        <v>323</v>
      </c>
      <c r="G102" s="328"/>
      <c r="H102" s="323" t="s">
        <v>324</v>
      </c>
      <c r="I102" s="324"/>
      <c r="J102" s="324"/>
      <c r="K102" s="56" t="s">
        <v>22</v>
      </c>
    </row>
    <row r="103" spans="1:14" ht="20.149999999999999" customHeight="1">
      <c r="A103" s="37"/>
      <c r="B103" s="71" t="s">
        <v>292</v>
      </c>
      <c r="C103" s="78" t="s">
        <v>325</v>
      </c>
      <c r="D103" s="167" t="s">
        <v>297</v>
      </c>
      <c r="E103" s="206" t="str">
        <f>メンテ用!$C$19</f>
        <v/>
      </c>
      <c r="F103" s="332"/>
      <c r="G103" s="332"/>
      <c r="H103" s="325"/>
      <c r="I103" s="326"/>
      <c r="J103" s="326"/>
      <c r="K103" s="56" t="s">
        <v>22</v>
      </c>
    </row>
    <row r="104" spans="1:14" ht="20.149999999999999" customHeight="1">
      <c r="A104" s="37"/>
      <c r="B104" s="113" t="s">
        <v>9</v>
      </c>
      <c r="C104" s="207" t="s">
        <v>326</v>
      </c>
      <c r="D104" s="238" t="s">
        <v>327</v>
      </c>
      <c r="E104" s="209">
        <f>メンテ用!$C$22</f>
        <v>0</v>
      </c>
      <c r="F104" s="313" t="s">
        <v>328</v>
      </c>
      <c r="G104" s="313"/>
      <c r="H104" s="327"/>
      <c r="I104" s="327"/>
      <c r="J104" s="327"/>
      <c r="K104" s="56" t="s">
        <v>22</v>
      </c>
    </row>
    <row r="105" spans="1:14" ht="30" customHeight="1">
      <c r="B105" s="31" t="s">
        <v>329</v>
      </c>
      <c r="C105" s="33"/>
      <c r="D105" s="59"/>
      <c r="H105" s="9"/>
      <c r="I105" s="9"/>
      <c r="J105" s="58"/>
    </row>
    <row r="106" spans="1:14" ht="30" customHeight="1">
      <c r="B106" s="183" t="s">
        <v>17</v>
      </c>
      <c r="C106" s="201" t="s">
        <v>195</v>
      </c>
      <c r="D106" s="195" t="s">
        <v>19</v>
      </c>
      <c r="E106" s="180" t="s">
        <v>257</v>
      </c>
      <c r="F106" s="319" t="s">
        <v>303</v>
      </c>
      <c r="G106" s="335"/>
      <c r="H106" s="33"/>
      <c r="I106" s="26"/>
      <c r="J106" s="26"/>
    </row>
    <row r="107" spans="1:14" ht="20.149999999999999" customHeight="1">
      <c r="B107" s="67" t="s">
        <v>78</v>
      </c>
      <c r="C107" s="210" t="s">
        <v>299</v>
      </c>
      <c r="D107" s="211" t="s">
        <v>229</v>
      </c>
      <c r="E107" s="212">
        <f>E81</f>
        <v>0</v>
      </c>
      <c r="F107" s="333"/>
      <c r="G107" s="333"/>
      <c r="H107" s="6"/>
      <c r="I107" s="6"/>
      <c r="J107" s="6"/>
    </row>
    <row r="108" spans="1:14" ht="20.149999999999999" customHeight="1">
      <c r="B108" s="71" t="s">
        <v>78</v>
      </c>
      <c r="C108" s="213" t="s">
        <v>326</v>
      </c>
      <c r="D108" s="167" t="s">
        <v>229</v>
      </c>
      <c r="E108" s="205">
        <f>E104</f>
        <v>0</v>
      </c>
      <c r="F108" s="332"/>
      <c r="G108" s="332"/>
      <c r="H108" s="6"/>
      <c r="I108" s="6"/>
      <c r="J108" s="6"/>
    </row>
    <row r="109" spans="1:14" ht="20.149999999999999" customHeight="1">
      <c r="B109" s="113" t="s">
        <v>9</v>
      </c>
      <c r="C109" s="214" t="s">
        <v>330</v>
      </c>
      <c r="D109" s="215" t="s">
        <v>229</v>
      </c>
      <c r="E109" s="216">
        <f>SUM(E107:E108)</f>
        <v>0</v>
      </c>
      <c r="F109" s="313" t="s">
        <v>331</v>
      </c>
      <c r="G109" s="313"/>
      <c r="H109" s="6"/>
      <c r="I109" s="6"/>
      <c r="J109" s="6"/>
    </row>
    <row r="110" spans="1:14">
      <c r="B110" s="45" t="s">
        <v>22</v>
      </c>
      <c r="C110" s="53" t="s">
        <v>22</v>
      </c>
      <c r="D110" s="53" t="s">
        <v>22</v>
      </c>
      <c r="E110" s="61" t="s">
        <v>22</v>
      </c>
      <c r="F110" s="62" t="s">
        <v>22</v>
      </c>
      <c r="G110" s="62" t="s">
        <v>22</v>
      </c>
      <c r="H110" s="62" t="s">
        <v>22</v>
      </c>
      <c r="I110" s="62" t="s">
        <v>22</v>
      </c>
      <c r="J110" s="62" t="s">
        <v>22</v>
      </c>
    </row>
    <row r="111" spans="1:14">
      <c r="B111" s="26" t="s">
        <v>183</v>
      </c>
    </row>
  </sheetData>
  <sheetProtection algorithmName="SHA-512" hashValue="ItaiOhRRDlUwQpoEHaGPOzszF2Sm5zXZX8VjxihcBl3ZhgxjvS8MBT24RyOtXqBPiazFnTdKXTOq9x9ilJRCaA==" saltValue="Ah+q2OTI2O51POufjwv3cw==" spinCount="100000" sheet="1" objects="1" scenarios="1"/>
  <mergeCells count="113">
    <mergeCell ref="F107:G107"/>
    <mergeCell ref="F108:G108"/>
    <mergeCell ref="F109:G109"/>
    <mergeCell ref="F49:G49"/>
    <mergeCell ref="F50:G50"/>
    <mergeCell ref="F51:G51"/>
    <mergeCell ref="F103:G103"/>
    <mergeCell ref="F52:G52"/>
    <mergeCell ref="F55:G55"/>
    <mergeCell ref="F70:G70"/>
    <mergeCell ref="F106:G106"/>
    <mergeCell ref="F53:G53"/>
    <mergeCell ref="F54:G54"/>
    <mergeCell ref="F58:G58"/>
    <mergeCell ref="F72:G72"/>
    <mergeCell ref="F78:G78"/>
    <mergeCell ref="F56:G56"/>
    <mergeCell ref="F77:G77"/>
    <mergeCell ref="F66:G66"/>
    <mergeCell ref="F67:G67"/>
    <mergeCell ref="F68:G68"/>
    <mergeCell ref="F69:G69"/>
    <mergeCell ref="F71:G71"/>
    <mergeCell ref="F73:G73"/>
    <mergeCell ref="F57:G57"/>
    <mergeCell ref="F61:G61"/>
    <mergeCell ref="F62:G62"/>
    <mergeCell ref="F63:G63"/>
    <mergeCell ref="F64:G64"/>
    <mergeCell ref="F65:G65"/>
    <mergeCell ref="F59:G59"/>
    <mergeCell ref="F60:G60"/>
    <mergeCell ref="H102:J104"/>
    <mergeCell ref="F102:G102"/>
    <mergeCell ref="F104:G104"/>
    <mergeCell ref="F97:G97"/>
    <mergeCell ref="F98:G98"/>
    <mergeCell ref="F99:G99"/>
    <mergeCell ref="F100:G100"/>
    <mergeCell ref="F101:G101"/>
    <mergeCell ref="H97:J97"/>
    <mergeCell ref="H98:J98"/>
    <mergeCell ref="H99:J99"/>
    <mergeCell ref="H100:J100"/>
    <mergeCell ref="H101:J101"/>
    <mergeCell ref="F80:G80"/>
    <mergeCell ref="F79:G79"/>
    <mergeCell ref="H78:J81"/>
    <mergeCell ref="F96:G96"/>
    <mergeCell ref="F83:G83"/>
    <mergeCell ref="H83:J83"/>
    <mergeCell ref="F84:G84"/>
    <mergeCell ref="F85:G85"/>
    <mergeCell ref="F86:G86"/>
    <mergeCell ref="F92:G92"/>
    <mergeCell ref="F93:G93"/>
    <mergeCell ref="F94:G94"/>
    <mergeCell ref="F95:G95"/>
    <mergeCell ref="H95:J95"/>
    <mergeCell ref="H96:J96"/>
    <mergeCell ref="F81:G81"/>
    <mergeCell ref="F87:G87"/>
    <mergeCell ref="F88:G88"/>
    <mergeCell ref="F89:G89"/>
    <mergeCell ref="F90:G90"/>
    <mergeCell ref="F91:G91"/>
    <mergeCell ref="H92:J92"/>
    <mergeCell ref="H93:J93"/>
    <mergeCell ref="H94:J94"/>
    <mergeCell ref="H68:J68"/>
    <mergeCell ref="H69:J69"/>
    <mergeCell ref="H70:J70"/>
    <mergeCell ref="H71:J71"/>
    <mergeCell ref="H66:J66"/>
    <mergeCell ref="H61:J61"/>
    <mergeCell ref="H62:J62"/>
    <mergeCell ref="H59:J59"/>
    <mergeCell ref="L49:N49"/>
    <mergeCell ref="H50:J50"/>
    <mergeCell ref="H51:J51"/>
    <mergeCell ref="H52:J52"/>
    <mergeCell ref="H53:J53"/>
    <mergeCell ref="H54:J54"/>
    <mergeCell ref="H55:J55"/>
    <mergeCell ref="H58:J58"/>
    <mergeCell ref="H56:J56"/>
    <mergeCell ref="H57:J57"/>
    <mergeCell ref="H49:J49"/>
    <mergeCell ref="L50:N80"/>
    <mergeCell ref="L84:N97"/>
    <mergeCell ref="H60:J60"/>
    <mergeCell ref="F74:G74"/>
    <mergeCell ref="F75:G75"/>
    <mergeCell ref="F76:G76"/>
    <mergeCell ref="H74:J74"/>
    <mergeCell ref="H75:J75"/>
    <mergeCell ref="H76:J76"/>
    <mergeCell ref="H72:J72"/>
    <mergeCell ref="H73:J73"/>
    <mergeCell ref="H77:J77"/>
    <mergeCell ref="L83:N83"/>
    <mergeCell ref="H84:J84"/>
    <mergeCell ref="H85:J85"/>
    <mergeCell ref="H86:J86"/>
    <mergeCell ref="H87:J87"/>
    <mergeCell ref="H88:J88"/>
    <mergeCell ref="H89:J89"/>
    <mergeCell ref="H90:J90"/>
    <mergeCell ref="H91:J91"/>
    <mergeCell ref="H63:J63"/>
    <mergeCell ref="H64:J64"/>
    <mergeCell ref="H65:J65"/>
    <mergeCell ref="H67:J67"/>
  </mergeCells>
  <phoneticPr fontId="2"/>
  <conditionalFormatting sqref="B1 B3 B11:B110 B112:B1048576">
    <cfRule type="cellIs" dxfId="8" priority="36" operator="equal">
      <formula>"該当必須"</formula>
    </cfRule>
    <cfRule type="cellIs" dxfId="7" priority="37" operator="equal">
      <formula>"必須"</formula>
    </cfRule>
  </conditionalFormatting>
  <conditionalFormatting sqref="B1:B1048576">
    <cfRule type="cellIs" dxfId="6" priority="8" operator="equal">
      <formula>"入力不要"</formula>
    </cfRule>
  </conditionalFormatting>
  <conditionalFormatting sqref="B2">
    <cfRule type="cellIs" dxfId="5" priority="9" operator="equal">
      <formula>"該当必須"</formula>
    </cfRule>
    <cfRule type="cellIs" dxfId="4" priority="10" operator="equal">
      <formula>"必須"</formula>
    </cfRule>
  </conditionalFormatting>
  <conditionalFormatting sqref="B4:B10">
    <cfRule type="cellIs" dxfId="3" priority="30" operator="equal">
      <formula>"該当必須"</formula>
    </cfRule>
    <cfRule type="cellIs" dxfId="2" priority="31" operator="equal">
      <formula>"必須"</formula>
    </cfRule>
  </conditionalFormatting>
  <conditionalFormatting sqref="B111">
    <cfRule type="cellIs" dxfId="1" priority="27" operator="equal">
      <formula>"該当必須"</formula>
    </cfRule>
    <cfRule type="cellIs" dxfId="0" priority="28" operator="equal">
      <formula>"必須"</formula>
    </cfRule>
  </conditionalFormatting>
  <hyperlinks>
    <hyperlink ref="I5" location="'公募申請（別紙）2'!B11" display="5.生産性向上等に係る取組の計画（5ヶ年）" xr:uid="{8E60EA98-263D-4DFC-9D86-F1D968877123}"/>
    <hyperlink ref="I6" location="'公募申請（別紙）2'!B36" display="6.資金調達等に係る計画" xr:uid="{C3D04E26-2F0D-48D1-A1A4-D8013960667E}"/>
    <hyperlink ref="I7" location="'公募申請（別紙）2'!B48" display="7.補助金公募申請内容（事業費）" xr:uid="{1EA95DEB-5A81-47AB-B7FE-8E57E407A10B}"/>
    <hyperlink ref="I8" location="'公募申請（別紙）2'!B82" display="8.補助金公募申請内容（廃業費）" xr:uid="{2EA6D951-723C-476E-BEB3-B69E55A0E93D}"/>
    <hyperlink ref="I9" location="'公募申請（別紙）2'!B105" display="9.交付予定額の合計" xr:uid="{B11E1436-0583-4A96-A16C-21433B1CC34A}"/>
  </hyperlinks>
  <pageMargins left="0.7" right="0.7" top="0.75" bottom="0.75" header="0.3" footer="0.3"/>
  <pageSetup paperSize="8" scale="53" orientation="landscape" r:id="rId1"/>
  <rowBreaks count="1" manualBreakCount="1">
    <brk id="81" max="1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dimension ref="B2:Z48"/>
  <sheetViews>
    <sheetView showGridLines="0" zoomScale="135" workbookViewId="0"/>
  </sheetViews>
  <sheetFormatPr defaultColWidth="3.69921875" defaultRowHeight="14"/>
  <cols>
    <col min="1" max="1" width="3.69921875" style="1"/>
    <col min="2" max="2" width="21.59765625" style="1" bestFit="1" customWidth="1"/>
    <col min="3" max="3" width="17.69921875" style="1" bestFit="1" customWidth="1"/>
    <col min="4" max="4" width="18.59765625" style="1" customWidth="1"/>
    <col min="5" max="5" width="3" style="1" customWidth="1"/>
    <col min="6" max="6" width="13.59765625" style="1" bestFit="1" customWidth="1"/>
    <col min="7" max="7" width="38.8984375" style="1" bestFit="1" customWidth="1"/>
    <col min="8" max="16384" width="3.69921875" style="1"/>
  </cols>
  <sheetData>
    <row r="2" spans="2:7">
      <c r="B2" s="259" t="s">
        <v>332</v>
      </c>
      <c r="C2" s="259"/>
      <c r="D2" s="259"/>
      <c r="E2" s="259"/>
      <c r="F2" s="259"/>
      <c r="G2" s="259"/>
    </row>
    <row r="3" spans="2:7">
      <c r="B3" s="260" t="s">
        <v>333</v>
      </c>
      <c r="C3" s="260" t="s">
        <v>334</v>
      </c>
      <c r="D3" s="260" t="s">
        <v>335</v>
      </c>
      <c r="E3" s="1" t="s">
        <v>336</v>
      </c>
      <c r="F3" s="260" t="s">
        <v>337</v>
      </c>
      <c r="G3" s="260"/>
    </row>
    <row r="4" spans="2:7">
      <c r="B4" s="1" t="s">
        <v>338</v>
      </c>
      <c r="C4" s="1">
        <f>'公募申請（別紙）1'!F23</f>
        <v>0</v>
      </c>
      <c r="D4" s="1" t="s">
        <v>339</v>
      </c>
      <c r="F4" s="1" cm="1">
        <f t="array" ref="F4">IFERROR(_xlfn.IFS(C4="賃上げを実施する", 1, C4="賃上げを実施しない", 2),0)</f>
        <v>0</v>
      </c>
      <c r="G4" s="1" t="s">
        <v>340</v>
      </c>
    </row>
    <row r="5" spans="2:7">
      <c r="B5" s="1" t="s">
        <v>341</v>
      </c>
      <c r="C5" s="1">
        <f>'公募申請（別紙）1'!F22</f>
        <v>0</v>
      </c>
      <c r="D5" s="1" t="s">
        <v>342</v>
      </c>
      <c r="F5" s="1" cm="1">
        <f t="array" ref="F5">IFERROR(_xlfn.IFS(C5="中小企業基本法上の小規模企業者に該当する", 1, C5="中小企業基本法上の小規模企業者に該当しない", 2),0)</f>
        <v>0</v>
      </c>
      <c r="G5" s="1" t="s">
        <v>343</v>
      </c>
    </row>
    <row r="6" spans="2:7">
      <c r="E6" s="1" t="s">
        <v>336</v>
      </c>
      <c r="F6" s="1" t="s">
        <v>344</v>
      </c>
    </row>
    <row r="7" spans="2:7">
      <c r="F7" s="1" t="str">
        <f>F5&amp;F4</f>
        <v>00</v>
      </c>
      <c r="G7" s="256" t="s">
        <v>345</v>
      </c>
    </row>
    <row r="8" spans="2:7">
      <c r="G8" s="256"/>
    </row>
    <row r="9" spans="2:7">
      <c r="B9" s="259" t="s">
        <v>346</v>
      </c>
      <c r="C9" s="259"/>
      <c r="D9" s="259"/>
      <c r="E9" s="259"/>
      <c r="F9" s="259"/>
      <c r="G9" s="259"/>
    </row>
    <row r="10" spans="2:7">
      <c r="B10" s="260" t="s">
        <v>333</v>
      </c>
      <c r="C10" s="260"/>
      <c r="D10" s="260" t="s">
        <v>347</v>
      </c>
      <c r="F10" s="260" t="s">
        <v>348</v>
      </c>
      <c r="G10" s="260" t="s">
        <v>77</v>
      </c>
    </row>
    <row r="11" spans="2:7">
      <c r="B11" s="1" t="s">
        <v>349</v>
      </c>
      <c r="C11" s="1" t="s">
        <v>350</v>
      </c>
      <c r="D11" s="257" t="s">
        <v>351</v>
      </c>
      <c r="F11" s="266">
        <v>0.66666666666666663</v>
      </c>
      <c r="G11" s="2">
        <v>10000000</v>
      </c>
    </row>
    <row r="12" spans="2:7">
      <c r="C12" s="1" t="s">
        <v>352</v>
      </c>
      <c r="D12" s="257" t="s">
        <v>353</v>
      </c>
      <c r="F12" s="266">
        <v>0.66666666666666663</v>
      </c>
      <c r="G12" s="2">
        <v>8000000</v>
      </c>
    </row>
    <row r="13" spans="2:7">
      <c r="B13" s="1" t="s">
        <v>354</v>
      </c>
      <c r="C13" s="1" t="s">
        <v>350</v>
      </c>
      <c r="D13" s="257" t="s">
        <v>355</v>
      </c>
      <c r="F13" s="266">
        <v>0.5</v>
      </c>
      <c r="G13" s="2">
        <v>10000000</v>
      </c>
    </row>
    <row r="14" spans="2:7">
      <c r="C14" s="1" t="s">
        <v>352</v>
      </c>
      <c r="D14" s="257" t="s">
        <v>356</v>
      </c>
      <c r="F14" s="266">
        <v>0.5</v>
      </c>
      <c r="G14" s="2">
        <v>8000000</v>
      </c>
    </row>
    <row r="16" spans="2:7">
      <c r="B16" s="259" t="s">
        <v>357</v>
      </c>
      <c r="C16" s="259"/>
      <c r="D16" s="259"/>
      <c r="E16" s="259"/>
      <c r="F16" s="259"/>
      <c r="G16" s="259"/>
    </row>
    <row r="17" spans="2:26">
      <c r="B17" s="260" t="s">
        <v>333</v>
      </c>
      <c r="C17" s="260"/>
      <c r="D17" s="260" t="s">
        <v>358</v>
      </c>
      <c r="F17" s="260" t="s">
        <v>358</v>
      </c>
    </row>
    <row r="18" spans="2:26">
      <c r="B18" s="260"/>
      <c r="C18" s="260"/>
      <c r="D18" s="260" t="s">
        <v>359</v>
      </c>
      <c r="F18" s="260" t="s">
        <v>360</v>
      </c>
    </row>
    <row r="19" spans="2:26">
      <c r="B19" s="1" t="s">
        <v>361</v>
      </c>
      <c r="C19" s="267" t="str">
        <f>IFERROR(VLOOKUP($F$7, $D$11:$F$14, 3,0),"")</f>
        <v/>
      </c>
      <c r="D19" s="1" t="s">
        <v>362</v>
      </c>
      <c r="F19" s="1" t="s">
        <v>363</v>
      </c>
    </row>
    <row r="20" spans="2:26">
      <c r="B20" s="1" t="s">
        <v>77</v>
      </c>
      <c r="C20" s="264" t="str">
        <f>IFERROR(VLOOKUP($F$7, $D$11:$G$14, 4,0),"")</f>
        <v/>
      </c>
      <c r="D20" s="1" t="s">
        <v>364</v>
      </c>
      <c r="F20" s="1" t="s">
        <v>365</v>
      </c>
    </row>
    <row r="21" spans="2:26">
      <c r="B21" s="1" t="s">
        <v>366</v>
      </c>
      <c r="C21" s="264">
        <f>IFERROR(IF(メンテ用!$F$28&lt;1, メンテ用!$F$41, メンテ用!F35),0)</f>
        <v>0</v>
      </c>
    </row>
    <row r="22" spans="2:26">
      <c r="B22" s="1" t="s">
        <v>367</v>
      </c>
      <c r="C22" s="264">
        <f>F48</f>
        <v>0</v>
      </c>
    </row>
    <row r="24" spans="2:26">
      <c r="B24" s="259" t="s">
        <v>368</v>
      </c>
      <c r="C24" s="259"/>
      <c r="D24" s="259"/>
      <c r="E24" s="259"/>
      <c r="F24" s="259"/>
      <c r="G24" s="259"/>
    </row>
    <row r="25" spans="2:26">
      <c r="B25" s="261" t="s">
        <v>211</v>
      </c>
      <c r="C25" s="261"/>
      <c r="D25" s="261"/>
      <c r="E25" s="261"/>
      <c r="F25" s="260"/>
      <c r="G25" s="260"/>
      <c r="H25" s="260"/>
    </row>
    <row r="26" spans="2:26">
      <c r="B26" s="261"/>
      <c r="C26" s="261"/>
      <c r="D26" s="261"/>
      <c r="E26" s="261"/>
      <c r="F26" s="260"/>
      <c r="G26" s="260"/>
      <c r="H26" s="260"/>
    </row>
    <row r="27" spans="2:26">
      <c r="B27" s="1" t="s">
        <v>369</v>
      </c>
      <c r="Z27" s="257" t="s">
        <v>351</v>
      </c>
    </row>
    <row r="28" spans="2:26">
      <c r="B28" s="1" t="s">
        <v>370</v>
      </c>
      <c r="F28" s="262">
        <f>IF(F7="11",'公募申請（別紙）2'!$E$78,0)</f>
        <v>0</v>
      </c>
      <c r="G28" s="1" t="s">
        <v>371</v>
      </c>
    </row>
    <row r="29" spans="2:26">
      <c r="C29" s="1" t="s">
        <v>372</v>
      </c>
      <c r="F29" s="263">
        <f>IF(G29&lt;=F28,G29,F28)</f>
        <v>0</v>
      </c>
      <c r="G29" s="3">
        <v>12000000</v>
      </c>
      <c r="H29" s="3"/>
    </row>
    <row r="30" spans="2:26">
      <c r="C30" s="1" t="s">
        <v>373</v>
      </c>
      <c r="F30" s="263">
        <f>IF(G30&lt;=(F28-F29),G30,F28-F29)</f>
        <v>0</v>
      </c>
      <c r="G30" s="3">
        <v>4000000</v>
      </c>
      <c r="H30" s="3"/>
    </row>
    <row r="31" spans="2:26">
      <c r="B31" s="1" t="s">
        <v>374</v>
      </c>
      <c r="F31" s="3">
        <f>ROUNDDOWN(F32,0)+ROUNDDOWN(F33,0)</f>
        <v>0</v>
      </c>
    </row>
    <row r="32" spans="2:26">
      <c r="C32" s="1" t="s">
        <v>375</v>
      </c>
      <c r="F32" s="3">
        <f>F29*2/3</f>
        <v>0</v>
      </c>
      <c r="Z32" s="257" t="s">
        <v>353</v>
      </c>
    </row>
    <row r="33" spans="2:26">
      <c r="C33" s="1" t="s">
        <v>376</v>
      </c>
      <c r="F33" s="3">
        <f>F30*1/2</f>
        <v>0</v>
      </c>
    </row>
    <row r="34" spans="2:26">
      <c r="B34" s="1" t="s">
        <v>377</v>
      </c>
      <c r="F34" s="4">
        <v>1000000</v>
      </c>
    </row>
    <row r="35" spans="2:26">
      <c r="B35" s="1" t="s">
        <v>378</v>
      </c>
      <c r="F35" s="5">
        <f>IF($F$31&lt;$F$34,0,F31)</f>
        <v>0</v>
      </c>
      <c r="Z35" s="257" t="s">
        <v>355</v>
      </c>
    </row>
    <row r="37" spans="2:26">
      <c r="B37" s="1" t="s">
        <v>379</v>
      </c>
    </row>
    <row r="38" spans="2:26">
      <c r="B38" s="1" t="s">
        <v>370</v>
      </c>
      <c r="F38" s="262">
        <f>IF(F7="11",0,'公募申請（別紙）2'!E78)</f>
        <v>0</v>
      </c>
      <c r="G38" s="1" t="s">
        <v>380</v>
      </c>
    </row>
    <row r="39" spans="2:26">
      <c r="B39" s="1" t="s">
        <v>374</v>
      </c>
      <c r="F39" s="3">
        <f>ROUNDDOWN(IF($F$7="21", IF($F$38*1/2&lt;$G$40, $F$38*1/2, $G$40), IF($F$7="12", IF($F$38*2/3&lt;$G$39, $F$38*2/3, $G$39), IF(F38*1/2&lt;$G$39, F38*1/2, $G$39))),0)</f>
        <v>0</v>
      </c>
      <c r="G39" s="3">
        <v>8000000</v>
      </c>
    </row>
    <row r="40" spans="2:26">
      <c r="B40" s="1" t="s">
        <v>377</v>
      </c>
      <c r="F40" s="4">
        <v>1000000</v>
      </c>
      <c r="G40" s="3">
        <v>10000000</v>
      </c>
      <c r="Z40" s="257" t="s">
        <v>356</v>
      </c>
    </row>
    <row r="41" spans="2:26">
      <c r="B41" s="1" t="s">
        <v>378</v>
      </c>
      <c r="F41" s="265">
        <f>IF($F$39&lt;$F$40,0,F39)</f>
        <v>0</v>
      </c>
      <c r="G41" s="3"/>
    </row>
    <row r="43" spans="2:26">
      <c r="B43" s="259" t="s">
        <v>381</v>
      </c>
      <c r="C43" s="259"/>
      <c r="D43" s="259"/>
      <c r="E43" s="259"/>
      <c r="F43" s="259"/>
      <c r="G43" s="259"/>
    </row>
    <row r="44" spans="2:26">
      <c r="B44" s="261" t="s">
        <v>211</v>
      </c>
      <c r="C44" s="261"/>
      <c r="D44" s="261"/>
      <c r="E44" s="261"/>
      <c r="F44" s="260"/>
      <c r="G44" s="260"/>
    </row>
    <row r="45" spans="2:26">
      <c r="B45" s="261"/>
      <c r="C45" s="261"/>
      <c r="D45" s="261"/>
      <c r="E45" s="261"/>
      <c r="F45" s="260"/>
      <c r="G45" s="260"/>
    </row>
    <row r="46" spans="2:26">
      <c r="B46" s="1" t="s">
        <v>382</v>
      </c>
      <c r="F46" s="3">
        <f>'公募申請（別紙）2'!$E$102</f>
        <v>0</v>
      </c>
    </row>
    <row r="47" spans="2:26">
      <c r="B47" s="1" t="s">
        <v>374</v>
      </c>
      <c r="F47" s="3">
        <f>ROUNDDOWN($F$46*IFERROR(VLOOKUP($F$7, $D$11:$F$14, 3, 0),0),0)</f>
        <v>0</v>
      </c>
      <c r="G47" s="3">
        <v>1500000</v>
      </c>
    </row>
    <row r="48" spans="2:26">
      <c r="B48" s="1" t="s">
        <v>378</v>
      </c>
      <c r="F48" s="3">
        <f>IF($C$21=0,0,IF(F47&lt;=G47,F47,G47))</f>
        <v>0</v>
      </c>
    </row>
  </sheetData>
  <sheetProtection algorithmName="SHA-512" hashValue="AbU69igjnauw44/1bUjrJfGti5RsfHjmED4xe2vqqCdpAXB1THn2EBaYQwCNAiuB4/Bfo5ftvoft9tqQDK9PCw==" saltValue="KleFLANwpy5ogteR63h4kQ==" spinCount="100000" sheet="1" objects="1" scenarios="1" selectLockedCells="1" selectUnlockedCells="1"/>
  <phoneticPr fontId="2"/>
  <pageMargins left="0.7" right="0.7" top="0.75" bottom="0.75" header="0.3" footer="0.3"/>
  <ignoredErrors>
    <ignoredError sqref="D11 D12:D14 Z27:Z40" numberStoredAsText="1"/>
  </ignoredErrors>
  <drawing r:id="rId1"/>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公募申請（別紙）1</vt:lpstr>
      <vt:lpstr>公募申請（別紙）2</vt:lpstr>
      <vt:lpstr>メンテ用</vt:lpstr>
      <vt:lpstr>'公募申請（別紙）1'!Print_Area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幸一郎 飛田</cp:lastModifiedBy>
  <cp:revision/>
  <dcterms:created xsi:type="dcterms:W3CDTF">2022-04-08T00:28:08Z</dcterms:created>
  <dcterms:modified xsi:type="dcterms:W3CDTF">2025-09-10T03:45:55Z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2022-04-08T00:28:36Z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e80c2a61-3b02-4ac4-912a-a84f493ff88b</vt:lpwstr>
  </property>
  <property fmtid="{D5CDD505-2E9C-101B-9397-08002B2CF9AE}" pid="8" name="MSIP_Label_ea60d57e-af5b-4752-ac57-3e4f28ca11dc_ContentBits">
    <vt:lpwstr>0</vt:lpwstr>
  </property>
</Properties>
</file>