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3F3F4438-63BC-4856-900D-8B7298C22004}" xr6:coauthVersionLast="47" xr6:coauthVersionMax="47" xr10:uidLastSave="{00000000-0000-0000-0000-000000000000}"/>
  <workbookProtection workbookAlgorithmName="SHA-512" workbookHashValue="K0mtvbfW6+Oq2/nPAzSSjJHPyVqmGnOehDM2/qJR3pHTXyAtLKUsAuQsRZtlvGkBSdp3oBeQEQQ2UVyUIPAoFg==" workbookSaltValue="N6J2NJoLvoZQ5jmKPa3Ruw==" workbookSpinCount="100000" lockStructure="1"/>
  <bookViews>
    <workbookView xWindow="-108" yWindow="-108" windowWidth="23256" windowHeight="13896" tabRatio="735" firstSheet="1" activeTab="4" xr2:uid="{A11A6737-7705-40D7-800D-37439176E835}"/>
  </bookViews>
  <sheets>
    <sheet name="事業化状況報告時期計算シート" sheetId="24" r:id="rId1"/>
    <sheet name="【個人】1回目＞計算用シート" sheetId="10" r:id="rId2"/>
    <sheet name="【個人】2回目＞計算用シート" sheetId="26" r:id="rId3"/>
    <sheet name="【個人】3回目＞計算用シート" sheetId="30" r:id="rId4"/>
    <sheet name="【個人】4回目＞計算用シート" sheetId="31" r:id="rId5"/>
    <sheet name="データ用" sheetId="5" state="hidden" r:id="rId6"/>
  </sheets>
  <definedNames>
    <definedName name="_1" localSheetId="2">'【個人】2回目＞計算用シート'!$M$34</definedName>
    <definedName name="_1" localSheetId="3">'【個人】3回目＞計算用シート'!$M$34</definedName>
    <definedName name="_1" localSheetId="4">'【個人】4回目＞計算用シート'!$M$34</definedName>
    <definedName name="_1">'【個人】1回目＞計算用シート'!$M$34</definedName>
    <definedName name="_2" localSheetId="2">'【個人】2回目＞計算用シート'!$M$35</definedName>
    <definedName name="_2" localSheetId="3">'【個人】3回目＞計算用シート'!$M$35</definedName>
    <definedName name="_2" localSheetId="4">'【個人】4回目＞計算用シート'!$M$35</definedName>
    <definedName name="_2">'【個人】1回目＞計算用シート'!$M$35</definedName>
    <definedName name="_3" localSheetId="2">'【個人】2回目＞計算用シート'!$M$36</definedName>
    <definedName name="_3" localSheetId="3">'【個人】3回目＞計算用シート'!$M$36</definedName>
    <definedName name="_3" localSheetId="4">'【個人】4回目＞計算用シート'!$M$36</definedName>
    <definedName name="_3">'【個人】1回目＞計算用シート'!$M$36</definedName>
    <definedName name="_4" localSheetId="2">'【個人】2回目＞計算用シート'!$M$37</definedName>
    <definedName name="_4" localSheetId="3">'【個人】3回目＞計算用シート'!$M$37</definedName>
    <definedName name="_4" localSheetId="4">'【個人】4回目＞計算用シート'!$M$37</definedName>
    <definedName name="_4">'【個人】1回目＞計算用シート'!$M$37</definedName>
    <definedName name="_5" localSheetId="2">'【個人】2回目＞計算用シート'!$M$38</definedName>
    <definedName name="_5" localSheetId="3">'【個人】3回目＞計算用シート'!$M$38</definedName>
    <definedName name="_5" localSheetId="4">'【個人】4回目＞計算用シート'!$M$38</definedName>
    <definedName name="_5">'【個人】1回目＞計算用シート'!$M$38</definedName>
    <definedName name="_6" localSheetId="2">'【個人】2回目＞計算用シート'!$M$39</definedName>
    <definedName name="_6" localSheetId="3">'【個人】3回目＞計算用シート'!$M$39</definedName>
    <definedName name="_6" localSheetId="4">'【個人】4回目＞計算用シート'!$M$39</definedName>
    <definedName name="_6">'【個人】1回目＞計算用シート'!$M$39</definedName>
    <definedName name="_7次" localSheetId="2">'【個人】2回目＞計算用シート'!$M$22:$M$23</definedName>
    <definedName name="_7次" localSheetId="3">'【個人】3回目＞計算用シート'!$M$22:$M$23</definedName>
    <definedName name="_7次" localSheetId="4">'【個人】4回目＞計算用シート'!$M$22:$M$23</definedName>
    <definedName name="_7次">'【個人】1回目＞計算用シート'!$M$22:$M$23</definedName>
    <definedName name="_8_9次" localSheetId="2">'【個人】2回目＞計算用シート'!$M$24:$M$25</definedName>
    <definedName name="_8_9次" localSheetId="3">'【個人】3回目＞計算用シート'!$M$24:$M$25</definedName>
    <definedName name="_8_9次" localSheetId="4">'【個人】4回目＞計算用シート'!$M$24:$M$25</definedName>
    <definedName name="_8_9次">'【個人】1回目＞計算用シート'!$M$24:$M$25</definedName>
    <definedName name="_xlnm._FilterDatabase" localSheetId="1" hidden="1">'【個人】1回目＞計算用シート'!$B$2:$F$21</definedName>
    <definedName name="_xlnm._FilterDatabase" localSheetId="2" hidden="1">'【個人】2回目＞計算用シート'!$B$2:$F$21</definedName>
    <definedName name="_xlnm._FilterDatabase" localSheetId="3" hidden="1">'【個人】3回目＞計算用シート'!$B$2:$F$21</definedName>
    <definedName name="_xlnm._FilterDatabase" localSheetId="4" hidden="1">'【個人】4回目＞計算用シート'!$B$2:$F$21</definedName>
    <definedName name="_xlnm.Print_Area" localSheetId="1">'【個人】1回目＞計算用シート'!$A$1:$J$141</definedName>
    <definedName name="_xlnm.Print_Area" localSheetId="2">'【個人】2回目＞計算用シート'!$A$1:$J$136</definedName>
    <definedName name="_xlnm.Print_Area" localSheetId="3">'【個人】3回目＞計算用シート'!$A$1:$J$136</definedName>
    <definedName name="_xlnm.Print_Area" localSheetId="4">'【個人】4回目＞計算用シート'!$A$1:$J$136</definedName>
    <definedName name="_xlnm.Print_Area" localSheetId="0">事業化状況報告時期計算シート!$A$1:$L$26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 i="10" l="1"/>
  <c r="D77" i="10"/>
  <c r="D77" i="26"/>
  <c r="D77" i="30"/>
  <c r="D77" i="31"/>
  <c r="D83" i="30"/>
  <c r="D82" i="30"/>
  <c r="D81" i="30"/>
  <c r="D80" i="30"/>
  <c r="D79" i="30"/>
  <c r="D78" i="30"/>
  <c r="D76" i="30"/>
  <c r="D75" i="30"/>
  <c r="D74" i="30"/>
  <c r="C77" i="30"/>
  <c r="C111" i="30"/>
  <c r="J117" i="10"/>
  <c r="C125" i="10"/>
  <c r="C111" i="31"/>
  <c r="C111" i="26"/>
  <c r="D130" i="31" l="1"/>
  <c r="D130" i="30"/>
  <c r="B86" i="31" l="1"/>
  <c r="B87" i="31"/>
  <c r="B87" i="30"/>
  <c r="B86" i="30"/>
  <c r="B86" i="26"/>
  <c r="B87" i="26"/>
  <c r="B89" i="10"/>
  <c r="J99" i="26"/>
  <c r="J5" i="26" s="1"/>
  <c r="J122" i="31"/>
  <c r="J122" i="30"/>
  <c r="J127" i="10"/>
  <c r="J122" i="26"/>
  <c r="D125" i="31" l="1"/>
  <c r="G125" i="31"/>
  <c r="C130" i="31" s="1"/>
  <c r="C125" i="31"/>
  <c r="D125" i="30"/>
  <c r="G125" i="30" s="1"/>
  <c r="C130" i="30" s="1"/>
  <c r="C125" i="30"/>
  <c r="D125" i="26"/>
  <c r="G125" i="26" s="1"/>
  <c r="C130" i="26" s="1"/>
  <c r="D130" i="26" s="1"/>
  <c r="C125" i="26"/>
  <c r="E130" i="10"/>
  <c r="C135" i="10" s="1"/>
  <c r="D135" i="10" s="1"/>
  <c r="C120" i="31" l="1"/>
  <c r="C91" i="31"/>
  <c r="J7" i="31"/>
  <c r="D119" i="31"/>
  <c r="D93" i="31"/>
  <c r="D92" i="31"/>
  <c r="D90" i="31"/>
  <c r="D82" i="31"/>
  <c r="D74" i="31"/>
  <c r="D73" i="31"/>
  <c r="D69" i="31"/>
  <c r="D80" i="31" s="1"/>
  <c r="C69" i="31"/>
  <c r="D67" i="31"/>
  <c r="D81" i="31" s="1"/>
  <c r="C67" i="31"/>
  <c r="D57" i="31"/>
  <c r="C57" i="31"/>
  <c r="D56" i="31"/>
  <c r="D59" i="31" s="1"/>
  <c r="D79" i="31" s="1"/>
  <c r="C56" i="31"/>
  <c r="D51" i="31"/>
  <c r="D78" i="31" s="1"/>
  <c r="C51" i="31"/>
  <c r="E43" i="31"/>
  <c r="C35" i="31"/>
  <c r="C38" i="31" s="1"/>
  <c r="C40" i="31" s="1"/>
  <c r="G33" i="31"/>
  <c r="G35" i="31" s="1"/>
  <c r="G38" i="31" s="1"/>
  <c r="G40" i="31" s="1"/>
  <c r="E33" i="31"/>
  <c r="E35" i="31" s="1"/>
  <c r="E38" i="31" s="1"/>
  <c r="E40" i="31" s="1"/>
  <c r="D33" i="31"/>
  <c r="C33" i="31"/>
  <c r="C18" i="31"/>
  <c r="C17" i="31"/>
  <c r="C14" i="31"/>
  <c r="C13" i="31"/>
  <c r="C12" i="31"/>
  <c r="H7" i="31"/>
  <c r="H6" i="31"/>
  <c r="H5" i="31"/>
  <c r="C91" i="30"/>
  <c r="C120" i="30"/>
  <c r="J7" i="30"/>
  <c r="D119" i="30"/>
  <c r="C119" i="31" s="1"/>
  <c r="D93" i="30"/>
  <c r="C93" i="31" s="1"/>
  <c r="D92" i="30"/>
  <c r="C92" i="31" s="1"/>
  <c r="D90" i="30"/>
  <c r="C82" i="31"/>
  <c r="C74" i="31"/>
  <c r="D73" i="30"/>
  <c r="C73" i="31" s="1"/>
  <c r="D69" i="30"/>
  <c r="C80" i="31" s="1"/>
  <c r="C69" i="30"/>
  <c r="D67" i="30"/>
  <c r="C81" i="31" s="1"/>
  <c r="C67" i="30"/>
  <c r="D57" i="30"/>
  <c r="C57" i="30"/>
  <c r="D56" i="30"/>
  <c r="C56" i="30"/>
  <c r="D51" i="30"/>
  <c r="C78" i="31" s="1"/>
  <c r="C51" i="30"/>
  <c r="E43" i="30"/>
  <c r="G33" i="30"/>
  <c r="G35" i="30" s="1"/>
  <c r="G38" i="30" s="1"/>
  <c r="G40" i="30" s="1"/>
  <c r="E33" i="30"/>
  <c r="E35" i="30" s="1"/>
  <c r="E38" i="30" s="1"/>
  <c r="E40" i="30" s="1"/>
  <c r="D33" i="30"/>
  <c r="D35" i="30" s="1"/>
  <c r="D38" i="30" s="1"/>
  <c r="D40" i="30" s="1"/>
  <c r="C33" i="30"/>
  <c r="C35" i="30" s="1"/>
  <c r="C38" i="30" s="1"/>
  <c r="C40" i="30" s="1"/>
  <c r="C18" i="30"/>
  <c r="C17" i="30"/>
  <c r="C14" i="30"/>
  <c r="C13" i="30"/>
  <c r="C12" i="30"/>
  <c r="H7" i="30"/>
  <c r="H6" i="30"/>
  <c r="H5" i="30"/>
  <c r="C120" i="26"/>
  <c r="D94" i="31" l="1"/>
  <c r="D76" i="31" s="1"/>
  <c r="C77" i="31"/>
  <c r="J99" i="31" s="1"/>
  <c r="J5" i="31" s="1"/>
  <c r="D94" i="30"/>
  <c r="C76" i="31" s="1"/>
  <c r="C75" i="31"/>
  <c r="J9" i="30"/>
  <c r="J2" i="30" s="1"/>
  <c r="J9" i="31"/>
  <c r="J2" i="31" s="1"/>
  <c r="D75" i="31"/>
  <c r="C90" i="31"/>
  <c r="C94" i="31" s="1"/>
  <c r="C84" i="31"/>
  <c r="D59" i="30"/>
  <c r="C79" i="31" s="1"/>
  <c r="J115" i="31"/>
  <c r="J6" i="31" s="1"/>
  <c r="D83" i="31"/>
  <c r="D85" i="31" s="1"/>
  <c r="D35" i="31"/>
  <c r="D38" i="31" s="1"/>
  <c r="D40" i="31" s="1"/>
  <c r="C59" i="31"/>
  <c r="J23" i="30"/>
  <c r="J3" i="30" s="1"/>
  <c r="C59" i="30"/>
  <c r="H5" i="26"/>
  <c r="H6" i="26"/>
  <c r="H7" i="26"/>
  <c r="C113" i="31" l="1"/>
  <c r="D85" i="30"/>
  <c r="C85" i="31" s="1"/>
  <c r="D97" i="31" s="1"/>
  <c r="J23" i="31"/>
  <c r="J3" i="31" s="1"/>
  <c r="J45" i="31"/>
  <c r="J4" i="31" s="1"/>
  <c r="H1" i="31" s="1"/>
  <c r="J7" i="26"/>
  <c r="C83" i="31" l="1"/>
  <c r="D96" i="31" s="1"/>
  <c r="H7" i="10"/>
  <c r="H6" i="10"/>
  <c r="H5" i="10"/>
  <c r="H4" i="10"/>
  <c r="H3" i="10"/>
  <c r="H2" i="10"/>
  <c r="J7" i="10" l="1"/>
  <c r="D119" i="26"/>
  <c r="C119" i="30" s="1"/>
  <c r="J115" i="30" s="1"/>
  <c r="J6" i="30" s="1"/>
  <c r="D93" i="26"/>
  <c r="C93" i="30" s="1"/>
  <c r="D92" i="26"/>
  <c r="C92" i="30" s="1"/>
  <c r="C91" i="26"/>
  <c r="D90" i="26"/>
  <c r="C90" i="30" s="1"/>
  <c r="C94" i="30" s="1"/>
  <c r="D82" i="26"/>
  <c r="C82" i="30" s="1"/>
  <c r="D74" i="26"/>
  <c r="C74" i="30" s="1"/>
  <c r="D73" i="26"/>
  <c r="D69" i="26"/>
  <c r="D80" i="26" s="1"/>
  <c r="C80" i="30" s="1"/>
  <c r="C69" i="26"/>
  <c r="D67" i="26"/>
  <c r="D81" i="26" s="1"/>
  <c r="C81" i="30" s="1"/>
  <c r="C67" i="26"/>
  <c r="D57" i="26"/>
  <c r="C57" i="26"/>
  <c r="D56" i="26"/>
  <c r="C56" i="26"/>
  <c r="D51" i="26"/>
  <c r="D78" i="26" s="1"/>
  <c r="C78" i="30" s="1"/>
  <c r="C51" i="26"/>
  <c r="E43" i="26"/>
  <c r="G33" i="26"/>
  <c r="G35" i="26" s="1"/>
  <c r="G38" i="26" s="1"/>
  <c r="G40" i="26" s="1"/>
  <c r="E33" i="26"/>
  <c r="E35" i="26" s="1"/>
  <c r="E38" i="26" s="1"/>
  <c r="E40" i="26" s="1"/>
  <c r="D33" i="26"/>
  <c r="D35" i="26" s="1"/>
  <c r="D38" i="26" s="1"/>
  <c r="D40" i="26" s="1"/>
  <c r="C33" i="26"/>
  <c r="C18" i="26"/>
  <c r="C17" i="26"/>
  <c r="C14" i="26"/>
  <c r="C13" i="26"/>
  <c r="C12" i="26"/>
  <c r="E122" i="10"/>
  <c r="C119" i="26" s="1"/>
  <c r="D122" i="10"/>
  <c r="D96" i="10"/>
  <c r="D76" i="10" s="1"/>
  <c r="C96" i="10"/>
  <c r="C76" i="10" s="1"/>
  <c r="C77" i="10" s="1"/>
  <c r="E95" i="10"/>
  <c r="C93" i="26" s="1"/>
  <c r="E94" i="10"/>
  <c r="C92" i="26" s="1"/>
  <c r="E92" i="10"/>
  <c r="C90" i="26" s="1"/>
  <c r="E82" i="10"/>
  <c r="C82" i="26" s="1"/>
  <c r="D75" i="10"/>
  <c r="C75" i="10"/>
  <c r="E74" i="10"/>
  <c r="C74" i="26" s="1"/>
  <c r="E73" i="10"/>
  <c r="D69" i="10"/>
  <c r="E80" i="10" s="1"/>
  <c r="C80" i="26" s="1"/>
  <c r="C69" i="10"/>
  <c r="D67" i="10"/>
  <c r="E81" i="10" s="1"/>
  <c r="C81" i="26" s="1"/>
  <c r="C67" i="10"/>
  <c r="D57" i="10"/>
  <c r="C57" i="10"/>
  <c r="D56" i="10"/>
  <c r="C56" i="10"/>
  <c r="D51" i="10"/>
  <c r="E78" i="10" s="1"/>
  <c r="C78" i="26" s="1"/>
  <c r="C51" i="10"/>
  <c r="E43" i="10"/>
  <c r="G33" i="10"/>
  <c r="G35" i="10" s="1"/>
  <c r="G38" i="10" s="1"/>
  <c r="G40" i="10" s="1"/>
  <c r="E33" i="10"/>
  <c r="E35" i="10" s="1"/>
  <c r="E38" i="10" s="1"/>
  <c r="E40" i="10" s="1"/>
  <c r="D33" i="10"/>
  <c r="E75" i="10" s="1"/>
  <c r="C75" i="26" s="1"/>
  <c r="C33" i="10"/>
  <c r="F25" i="24"/>
  <c r="D25" i="24"/>
  <c r="F23" i="24"/>
  <c r="D23" i="24"/>
  <c r="H23" i="24" s="1"/>
  <c r="F21" i="24"/>
  <c r="D21" i="24"/>
  <c r="F19" i="24"/>
  <c r="D19" i="24"/>
  <c r="B87" i="10" l="1"/>
  <c r="B86" i="10"/>
  <c r="J6" i="10"/>
  <c r="C84" i="30"/>
  <c r="C73" i="30"/>
  <c r="C73" i="26"/>
  <c r="J115" i="26"/>
  <c r="J6" i="26" s="1"/>
  <c r="D83" i="10"/>
  <c r="J9" i="26"/>
  <c r="J2" i="26" s="1"/>
  <c r="C35" i="26"/>
  <c r="C38" i="26" s="1"/>
  <c r="C40" i="26" s="1"/>
  <c r="C59" i="26"/>
  <c r="D59" i="26"/>
  <c r="D79" i="26" s="1"/>
  <c r="C79" i="30" s="1"/>
  <c r="D75" i="26"/>
  <c r="C75" i="30" s="1"/>
  <c r="J99" i="30"/>
  <c r="J5" i="30" s="1"/>
  <c r="D94" i="26"/>
  <c r="D76" i="26" s="1"/>
  <c r="C76" i="30" s="1"/>
  <c r="H21" i="24"/>
  <c r="H25" i="24"/>
  <c r="H19" i="24"/>
  <c r="C35" i="10"/>
  <c r="C38" i="10" s="1"/>
  <c r="C40" i="10" s="1"/>
  <c r="J9" i="10"/>
  <c r="J2" i="10" s="1"/>
  <c r="C59" i="10"/>
  <c r="D59" i="10"/>
  <c r="E79" i="10" s="1"/>
  <c r="C79" i="26" s="1"/>
  <c r="C83" i="10"/>
  <c r="C85" i="10" s="1"/>
  <c r="C94" i="26"/>
  <c r="C84" i="26"/>
  <c r="E96" i="10"/>
  <c r="E76" i="10" s="1"/>
  <c r="C76" i="26" s="1"/>
  <c r="D35" i="10"/>
  <c r="D38" i="10" s="1"/>
  <c r="D40" i="10" s="1"/>
  <c r="C113" i="10"/>
  <c r="J101" i="10" s="1"/>
  <c r="B88" i="10" l="1"/>
  <c r="J23" i="26"/>
  <c r="J3" i="26" s="1"/>
  <c r="C113" i="30"/>
  <c r="D85" i="10"/>
  <c r="J5" i="10"/>
  <c r="J23" i="10"/>
  <c r="J3" i="10" s="1"/>
  <c r="D83" i="26"/>
  <c r="C83" i="30" s="1"/>
  <c r="D96" i="30" s="1"/>
  <c r="C77" i="26"/>
  <c r="E83" i="10"/>
  <c r="E98" i="10" s="1"/>
  <c r="J45" i="30" l="1"/>
  <c r="J4" i="30" s="1"/>
  <c r="H1" i="30" s="1"/>
  <c r="D85" i="26"/>
  <c r="C85" i="30" s="1"/>
  <c r="D97" i="30" s="1"/>
  <c r="C115" i="10"/>
  <c r="E85" i="10"/>
  <c r="E99" i="10" s="1"/>
  <c r="C83" i="26"/>
  <c r="D96" i="26" s="1"/>
  <c r="J45" i="26" l="1"/>
  <c r="J4" i="26" s="1"/>
  <c r="H1" i="26" s="1"/>
  <c r="C85" i="26"/>
  <c r="D97" i="26" s="1"/>
  <c r="J45" i="10"/>
  <c r="J4" i="10" s="1"/>
  <c r="H1" i="10" s="1"/>
  <c r="C113"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D844599-E072-44A8-A7F7-F3A376FBEC90}">
      <text>
        <r>
          <rPr>
            <sz val="12"/>
            <color indexed="81"/>
            <rFont val="Yu Gothic UI"/>
            <family val="3"/>
            <charset val="128"/>
          </rPr>
          <t>個人事業主の場合は、「3」を選択してください。</t>
        </r>
      </text>
    </comment>
    <comment ref="C21" authorId="0" shapeId="0" xr:uid="{A47C6012-131F-4685-A8CA-10976FB52B28}">
      <text>
        <r>
          <rPr>
            <sz val="12"/>
            <color indexed="81"/>
            <rFont val="Yu Gothic UI"/>
            <family val="3"/>
            <charset val="128"/>
          </rPr>
          <t>個人事業主の場合は、「事業継続」「法人成り」「廃業」等の形態をご記載ください。</t>
        </r>
      </text>
    </comment>
    <comment ref="D42" authorId="0" shapeId="0" xr:uid="{D217AD26-06A1-407A-911F-0D7A1DDE2974}">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C78A59A1-82BE-4117-B999-22B0C8AE5AD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E98" authorId="0" shapeId="0" xr:uid="{011B45E6-AF02-47E3-9308-41A71D5EDABB}">
      <text>
        <r>
          <rPr>
            <sz val="11"/>
            <color theme="1"/>
            <rFont val="游ゴシック"/>
            <family val="2"/>
            <charset val="128"/>
            <scheme val="minor"/>
          </rPr>
          <t>※前事業年度から今回報告時までの伸び率</t>
        </r>
      </text>
    </comment>
    <comment ref="E99" authorId="0" shapeId="0" xr:uid="{E19A36B0-6D5A-4F02-8B5C-D057DABDD8C1}">
      <text>
        <r>
          <rPr>
            <sz val="11"/>
            <color theme="1"/>
            <rFont val="游ゴシック"/>
            <family val="2"/>
            <charset val="128"/>
            <scheme val="minor"/>
          </rPr>
          <t>※前事業年度から今回報告時までの伸び率</t>
        </r>
      </text>
    </comment>
    <comment ref="B111" authorId="0" shapeId="0" xr:uid="{D8895889-3ABF-42A4-8D50-7C789045335C}">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2" authorId="0" shapeId="0" xr:uid="{B2BCF49C-C653-4B69-A32E-5B04C6AA4529}">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4" authorId="0" shapeId="0" xr:uid="{9AB592B0-9DC6-447F-9491-25619A570A07}">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 ref="D121" authorId="0" shapeId="0" xr:uid="{1820FA75-4833-43A5-ACC9-4654EC258756}">
      <text>
        <r>
          <rPr>
            <sz val="12"/>
            <color indexed="81"/>
            <rFont val="MS P ゴシック"/>
            <family val="3"/>
            <charset val="128"/>
          </rPr>
          <t>補助事業完了日を含む事業年度における期首月の賃金台帳</t>
        </r>
      </text>
    </comment>
    <comment ref="E121" authorId="0" shapeId="0" xr:uid="{473F4A27-6586-4CB2-9FE9-03E620E4A77E}">
      <text>
        <r>
          <rPr>
            <sz val="12"/>
            <color indexed="81"/>
            <rFont val="MS P ゴシック"/>
            <family val="3"/>
            <charset val="128"/>
          </rPr>
          <t>補助事業完了日を含む事業年度における期末月の賃金台帳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B2EDC619-40AC-4FA8-9F48-1CA30B2F4C13}">
      <text>
        <r>
          <rPr>
            <sz val="12"/>
            <color indexed="81"/>
            <rFont val="Yu Gothic UI"/>
            <family val="3"/>
            <charset val="128"/>
          </rPr>
          <t>個人事業主の場合は、「3」を選択してください。</t>
        </r>
      </text>
    </comment>
    <comment ref="C21" authorId="0" shapeId="0" xr:uid="{6FDEF7AF-18BE-4CF4-A876-0B7DECA69BCD}">
      <text>
        <r>
          <rPr>
            <sz val="12"/>
            <color indexed="81"/>
            <rFont val="Yu Gothic UI"/>
            <family val="3"/>
            <charset val="128"/>
          </rPr>
          <t>個人事業主の場合は、「事業継続」「法人成り」「廃業」等の形態をご記載ください。</t>
        </r>
      </text>
    </comment>
    <comment ref="D42" authorId="0" shapeId="0" xr:uid="{6DF4148C-1E8C-4C81-9DFB-867D71F7EE9E}">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E5A16C28-3A87-4E29-9952-0084F22035C0}">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96" authorId="0" shapeId="0" xr:uid="{1F8B0DB6-8749-4609-BB69-C66CC898390A}">
      <text>
        <r>
          <rPr>
            <sz val="11"/>
            <color theme="1"/>
            <rFont val="游ゴシック"/>
            <family val="2"/>
            <charset val="128"/>
            <scheme val="minor"/>
          </rPr>
          <t>※前事業年度から今回報告時までの伸び率</t>
        </r>
      </text>
    </comment>
    <comment ref="D97" authorId="0" shapeId="0" xr:uid="{34A07807-06A7-43E8-A541-BA229CEACB59}">
      <text>
        <r>
          <rPr>
            <sz val="11"/>
            <color theme="1"/>
            <rFont val="游ゴシック"/>
            <family val="2"/>
            <charset val="128"/>
            <scheme val="minor"/>
          </rPr>
          <t>※前事業年度から今回報告時までの伸び率</t>
        </r>
      </text>
    </comment>
    <comment ref="B109" authorId="0" shapeId="0" xr:uid="{11FF8896-6145-4881-B765-07F712919865}">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0" authorId="0" shapeId="0" xr:uid="{85A92F30-C9F8-4683-BC7F-A0FDE1F9EA47}">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2" authorId="0" shapeId="0" xr:uid="{2D2369C9-C304-4846-8B97-6ED5BDE0C63A}">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9DD86B47-E4AE-48A8-8C28-F0B628E75701}">
      <text>
        <r>
          <rPr>
            <sz val="12"/>
            <color indexed="81"/>
            <rFont val="Yu Gothic UI"/>
            <family val="3"/>
            <charset val="128"/>
          </rPr>
          <t>個人事業主の場合は、「3」を選択してください。</t>
        </r>
      </text>
    </comment>
    <comment ref="C21" authorId="0" shapeId="0" xr:uid="{0C1E12E7-0936-40EB-889E-6E9560DA8EB3}">
      <text>
        <r>
          <rPr>
            <sz val="12"/>
            <color indexed="81"/>
            <rFont val="Yu Gothic UI"/>
            <family val="3"/>
            <charset val="128"/>
          </rPr>
          <t>個人事業主の場合は、「事業継続」「法人成り」「廃業」等の形態をご記載ください。</t>
        </r>
      </text>
    </comment>
    <comment ref="D42" authorId="0" shapeId="0" xr:uid="{C387D89A-DA28-4FE9-BE4A-3B48E4A323DD}">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199F87AA-BADB-490A-815C-518C27D37B9E}">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96" authorId="0" shapeId="0" xr:uid="{6FB554A3-41F6-4CEA-9DC2-D1013B5F2655}">
      <text>
        <r>
          <rPr>
            <sz val="11"/>
            <color theme="1"/>
            <rFont val="游ゴシック"/>
            <family val="2"/>
            <charset val="128"/>
            <scheme val="minor"/>
          </rPr>
          <t>※前事業年度から今回報告時までの伸び率</t>
        </r>
      </text>
    </comment>
    <comment ref="D97" authorId="0" shapeId="0" xr:uid="{A340B82A-C95E-40E0-921B-95E22715F38D}">
      <text>
        <r>
          <rPr>
            <sz val="11"/>
            <color theme="1"/>
            <rFont val="游ゴシック"/>
            <family val="2"/>
            <charset val="128"/>
            <scheme val="minor"/>
          </rPr>
          <t>※前事業年度から今回報告時までの伸び率</t>
        </r>
      </text>
    </comment>
    <comment ref="B109" authorId="0" shapeId="0" xr:uid="{15721EAD-6BCA-4326-B9FB-7431771DA4B0}">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0" authorId="0" shapeId="0" xr:uid="{74252F16-2953-4C77-B9A9-7452B20B15E9}">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2" authorId="0" shapeId="0" xr:uid="{58E90842-1A24-4396-A680-E828602DB0CC}">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7C10D0F1-0361-48D1-821E-68EFEFD43E3E}">
      <text>
        <r>
          <rPr>
            <sz val="12"/>
            <color indexed="81"/>
            <rFont val="Yu Gothic UI"/>
            <family val="3"/>
            <charset val="128"/>
          </rPr>
          <t>個人事業主の場合は、「3」を選択してください。</t>
        </r>
      </text>
    </comment>
    <comment ref="C21" authorId="0" shapeId="0" xr:uid="{53BBDC8A-CF71-47BE-86C4-68F252D04EA9}">
      <text>
        <r>
          <rPr>
            <sz val="12"/>
            <color indexed="81"/>
            <rFont val="Yu Gothic UI"/>
            <family val="3"/>
            <charset val="128"/>
          </rPr>
          <t>個人事業主の場合は、「事業継続」「法人成り」「廃業」等の形態をご記載ください。</t>
        </r>
      </text>
    </comment>
    <comment ref="D42" authorId="0" shapeId="0" xr:uid="{19A45B20-E481-4B34-AD74-5CF5A353DF3F}">
      <text>
        <r>
          <rPr>
            <sz val="12"/>
            <color indexed="81"/>
            <rFont val="Yu Gothic UI"/>
            <family val="3"/>
            <charset val="128"/>
          </rPr>
          <t>買い手グループの他法人へ在籍しながら、補助対象事業へ関与している場合も従業員数へ含めて入力してください</t>
        </r>
      </text>
    </comment>
    <comment ref="B76" authorId="0" shapeId="0" xr:uid="{EB470234-6434-41F8-99BA-0953CCCD8569}">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96" authorId="0" shapeId="0" xr:uid="{FFC8DF16-F4EC-45B7-926C-1ED98F2EE1D1}">
      <text>
        <r>
          <rPr>
            <sz val="11"/>
            <color theme="1"/>
            <rFont val="游ゴシック"/>
            <family val="2"/>
            <charset val="128"/>
            <scheme val="minor"/>
          </rPr>
          <t>※前事業年度から今回報告時までの伸び率</t>
        </r>
      </text>
    </comment>
    <comment ref="D97" authorId="0" shapeId="0" xr:uid="{0CF0DC53-EEBF-4AAC-9853-E680AA044676}">
      <text>
        <r>
          <rPr>
            <sz val="11"/>
            <color theme="1"/>
            <rFont val="游ゴシック"/>
            <family val="2"/>
            <charset val="128"/>
            <scheme val="minor"/>
          </rPr>
          <t>※前事業年度から今回報告時までの伸び率</t>
        </r>
      </text>
    </comment>
    <comment ref="B109" authorId="0" shapeId="0" xr:uid="{E82B58FD-C77E-4A51-9D50-2FD0E6740B3B}">
      <text>
        <r>
          <rPr>
            <sz val="12"/>
            <color indexed="81"/>
            <rFont val="Yu Gothic UI"/>
            <family val="3"/>
            <charset val="128"/>
          </rPr>
          <t>譲渡価額算出時に基準日としたB/S上での対象会社（事業）の現預金を入力してください。
※数値が不明の場合は0を入力してください。</t>
        </r>
      </text>
    </comment>
    <comment ref="B110" authorId="0" shapeId="0" xr:uid="{78FC554C-6D3C-45AE-B46D-D2C3B19441A2}">
      <text>
        <r>
          <rPr>
            <sz val="12"/>
            <color indexed="81"/>
            <rFont val="Yu Gothic UI"/>
            <family val="3"/>
            <charset val="128"/>
          </rPr>
          <t>譲渡価額算出時に基準日としたB/S上での対象会社（事業）の有利子負債を入力してください。
※数値が不明の場合は0を入力してください。</t>
        </r>
      </text>
    </comment>
    <comment ref="B112" authorId="0" shapeId="0" xr:uid="{67F00A59-50C1-4891-B27A-7EC53E6DDFB8}">
      <text>
        <r>
          <rPr>
            <sz val="12"/>
            <color indexed="81"/>
            <rFont val="Yu Gothic UI"/>
            <family val="3"/>
            <charset val="128"/>
          </rPr>
          <t>譲渡価額算出時において、営業利益をベースとして調整した費用がある場合のみ回答してください
※数値が不明の場合は0を入力してください。</t>
        </r>
      </text>
    </comment>
  </commentList>
</comments>
</file>

<file path=xl/sharedStrings.xml><?xml version="1.0" encoding="utf-8"?>
<sst xmlns="http://schemas.openxmlformats.org/spreadsheetml/2006/main" count="790" uniqueCount="220">
  <si>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</si>
  <si>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</si>
  <si>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</si>
  <si>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</si>
  <si>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</si>
  <si>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</si>
  <si>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</si>
  <si>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</si>
  <si>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</si>
  <si>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</si>
  <si>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</si>
  <si>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</si>
  <si>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</si>
  <si>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今回の報告対象となる事業年度の期首年月日を記入してください。（202X年X月X日）</t>
    <rPh sb="0" eb="2">
      <t>コンカイ</t>
    </rPh>
    <rPh sb="3" eb="5">
      <t>ホウコク</t>
    </rPh>
    <rPh sb="5" eb="7">
      <t>タイショウ</t>
    </rPh>
    <rPh sb="10" eb="12">
      <t>ジギョウ</t>
    </rPh>
    <rPh sb="12" eb="14">
      <t>ネンド</t>
    </rPh>
    <rPh sb="15" eb="17">
      <t>キシュ</t>
    </rPh>
    <rPh sb="17" eb="20">
      <t>ネンガッピ</t>
    </rPh>
    <rPh sb="21" eb="23">
      <t>キニュウ</t>
    </rPh>
    <rPh sb="35" eb="36">
      <t>ネン</t>
    </rPh>
    <rPh sb="37" eb="38">
      <t>ガツ</t>
    </rPh>
    <rPh sb="39" eb="40">
      <t>ニチ</t>
    </rPh>
    <phoneticPr fontId="2"/>
  </si>
  <si>
    <t>令和3年度補正予算 事業承継・引継ぎ補助金（第3次公募）</t>
    <rPh sb="22" eb="23">
      <t>ダイ</t>
    </rPh>
    <rPh sb="24" eb="27">
      <t>ジコウボ</t>
    </rPh>
    <phoneticPr fontId="2"/>
  </si>
  <si>
    <t>今回の報告対象となる事業年度の期末年月日を記入してください。（202X年X月X日）</t>
    <rPh sb="0" eb="2">
      <t>コンカイ</t>
    </rPh>
    <rPh sb="3" eb="5">
      <t>ホウコク</t>
    </rPh>
    <rPh sb="5" eb="7">
      <t>タイショウ</t>
    </rPh>
    <rPh sb="10" eb="12">
      <t>ジギョウ</t>
    </rPh>
    <rPh sb="12" eb="14">
      <t>ネンド</t>
    </rPh>
    <rPh sb="15" eb="17">
      <t>キマツ</t>
    </rPh>
    <rPh sb="17" eb="20">
      <t>ネンガッピ</t>
    </rPh>
    <rPh sb="21" eb="23">
      <t>キニュウ</t>
    </rPh>
    <rPh sb="35" eb="36">
      <t>ネン</t>
    </rPh>
    <rPh sb="37" eb="38">
      <t>ガツ</t>
    </rPh>
    <rPh sb="39" eb="40">
      <t>ニチ</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</si>
  <si>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</si>
  <si>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</si>
  <si>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</si>
  <si>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該当なし</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</si>
  <si>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</si>
  <si>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</si>
  <si>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</si>
  <si>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</si>
  <si>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</si>
  <si>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</si>
  <si>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</si>
  <si>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</si>
  <si>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</si>
  <si>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</si>
  <si>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</si>
  <si>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</si>
  <si>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</si>
  <si>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今回報告時</t>
    <rPh sb="0" eb="2">
      <t>コンカイ</t>
    </rPh>
    <rPh sb="2" eb="4">
      <t>ホウコク</t>
    </rPh>
    <rPh sb="4" eb="5">
      <t>ジ</t>
    </rPh>
    <phoneticPr fontId="2"/>
  </si>
  <si>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</si>
  <si>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</si>
  <si>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</si>
  <si>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</si>
  <si>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</si>
  <si>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</si>
  <si>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</si>
  <si>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</si>
  <si>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</si>
  <si>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</si>
  <si>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</si>
  <si>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</si>
  <si>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</si>
  <si>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</si>
  <si>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</si>
  <si>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</si>
  <si>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</si>
  <si>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</si>
  <si>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</si>
  <si>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</si>
  <si>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</si>
  <si>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</si>
  <si>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</si>
  <si>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</si>
  <si>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</si>
  <si>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t>1. 買い手支援類型：譲渡対象の法人格を残している（予定含む）</t>
    <phoneticPr fontId="2"/>
  </si>
  <si>
    <t>2. 買い手支援類型：譲渡対象の法人または事業を買い手側の法人格によって吸収・合併している（予定含む）</t>
    <phoneticPr fontId="2"/>
  </si>
  <si>
    <t>3. 買い手支援類型：1,2に該当しない（予定含む）</t>
    <phoneticPr fontId="2"/>
  </si>
  <si>
    <t>賃上げ要件の充足による加点を申請している事業者は「該当あり」を選択してください。</t>
    <rPh sb="0" eb="2">
      <t>チンア</t>
    </rPh>
    <rPh sb="3" eb="5">
      <t>ヨウケン</t>
    </rPh>
    <rPh sb="6" eb="8">
      <t>ジュウソク</t>
    </rPh>
    <rPh sb="11" eb="13">
      <t>カテン</t>
    </rPh>
    <rPh sb="14" eb="16">
      <t>シンセイ</t>
    </rPh>
    <rPh sb="20" eb="23">
      <t>ジギョウシャ</t>
    </rPh>
    <rPh sb="25" eb="27">
      <t>ガイトウ</t>
    </rPh>
    <rPh sb="31" eb="33">
      <t>センタク</t>
    </rPh>
    <phoneticPr fontId="2"/>
  </si>
  <si>
    <t>Ⅴ.賃金引上げに関する報告</t>
    <rPh sb="2" eb="4">
      <t>チンギン</t>
    </rPh>
    <rPh sb="4" eb="6">
      <t>ヒキア</t>
    </rPh>
    <rPh sb="8" eb="9">
      <t>カン</t>
    </rPh>
    <rPh sb="11" eb="13">
      <t>ホウコク</t>
    </rPh>
    <phoneticPr fontId="2"/>
  </si>
  <si>
    <t>年買法</t>
    <rPh sb="0" eb="2">
      <t>ネンバイ</t>
    </rPh>
    <rPh sb="2" eb="3">
      <t>ホウ</t>
    </rPh>
    <phoneticPr fontId="2"/>
  </si>
  <si>
    <t>DCF法</t>
    <rPh sb="3" eb="4">
      <t>ホウ</t>
    </rPh>
    <phoneticPr fontId="2"/>
  </si>
  <si>
    <t>その他</t>
    <rPh sb="2" eb="3">
      <t>タ</t>
    </rPh>
    <phoneticPr fontId="2"/>
  </si>
  <si>
    <t>Ⅳ.譲受に伴う投資対効果</t>
    <rPh sb="2" eb="4">
      <t>ユズリウケ</t>
    </rPh>
    <rPh sb="5" eb="6">
      <t>トモナ</t>
    </rPh>
    <rPh sb="7" eb="9">
      <t>トウシ</t>
    </rPh>
    <rPh sb="9" eb="10">
      <t>タイ</t>
    </rPh>
    <rPh sb="10" eb="12">
      <t>コウカ</t>
    </rPh>
    <phoneticPr fontId="2"/>
  </si>
  <si>
    <t>修正簿価純資産法</t>
    <rPh sb="0" eb="2">
      <t>シュウセイ</t>
    </rPh>
    <rPh sb="2" eb="8">
      <t>ボカジュンシサンホウ</t>
    </rPh>
    <phoneticPr fontId="2"/>
  </si>
  <si>
    <t>マルチプル法</t>
    <rPh sb="5" eb="6">
      <t>ホウ</t>
    </rPh>
    <phoneticPr fontId="2"/>
  </si>
  <si>
    <t>（①でその他を選んだ場合）採用したバリュエーション手法</t>
    <rPh sb="5" eb="6">
      <t>タ</t>
    </rPh>
    <rPh sb="7" eb="8">
      <t>エラ</t>
    </rPh>
    <rPh sb="10" eb="12">
      <t>バアイ</t>
    </rPh>
    <rPh sb="13" eb="15">
      <t>サイヨウ</t>
    </rPh>
    <rPh sb="25" eb="27">
      <t>シュホウ</t>
    </rPh>
    <phoneticPr fontId="2"/>
  </si>
  <si>
    <t>②譲渡価額（単位：円）</t>
    <rPh sb="1" eb="3">
      <t>ジョウト</t>
    </rPh>
    <rPh sb="3" eb="5">
      <t>カガク</t>
    </rPh>
    <phoneticPr fontId="4"/>
  </si>
  <si>
    <t>専門家（賃上げ）</t>
    <rPh sb="0" eb="3">
      <t>センモンカ</t>
    </rPh>
    <rPh sb="4" eb="6">
      <t>チンア</t>
    </rPh>
    <phoneticPr fontId="2"/>
  </si>
  <si>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</si>
  <si>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</si>
  <si>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</si>
  <si>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</si>
  <si>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</si>
  <si>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</si>
  <si>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</si>
  <si>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</si>
  <si>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</si>
  <si>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</si>
  <si>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</si>
  <si>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</si>
  <si>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</si>
  <si>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</si>
  <si>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</si>
  <si>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</si>
  <si>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</si>
  <si>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</si>
  <si>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</si>
  <si>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</si>
  <si>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</si>
  <si>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今回報告時</t>
    <rPh sb="0" eb="2">
      <t>コンカイ</t>
    </rPh>
    <rPh sb="2" eb="5">
      <t>ホウコクジ</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</si>
  <si>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</si>
  <si>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</si>
  <si>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</si>
  <si>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</si>
  <si>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</si>
  <si>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</si>
  <si>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t>⑥給与支給総額</t>
    <rPh sb="1" eb="2">
      <t>キュウ</t>
    </rPh>
    <rPh sb="2" eb="3">
      <t>ヨ</t>
    </rPh>
    <rPh sb="3" eb="4">
      <t>シ</t>
    </rPh>
    <rPh sb="4" eb="5">
      <t>キュウ</t>
    </rPh>
    <rPh sb="5" eb="6">
      <t>ソウ</t>
    </rPh>
    <rPh sb="6" eb="7">
      <t>ガク</t>
    </rPh>
    <phoneticPr fontId="3"/>
  </si>
  <si>
    <t>⑦人件費</t>
    <phoneticPr fontId="2"/>
  </si>
  <si>
    <t>⑧減価償却額</t>
    <phoneticPr fontId="2"/>
  </si>
  <si>
    <t>⑪一人当たりの付加価値額</t>
    <phoneticPr fontId="2"/>
  </si>
  <si>
    <t>⑨付加価値額（⑤＋⑦＋⑧）</t>
    <phoneticPr fontId="2"/>
  </si>
  <si>
    <r>
      <t>①売上高　</t>
    </r>
    <r>
      <rPr>
        <b/>
        <sz val="11"/>
        <color rgb="FF0070C0"/>
        <rFont val="游ゴシック"/>
        <family val="3"/>
        <charset val="128"/>
        <scheme val="minor"/>
      </rPr>
      <t>①</t>
    </r>
    <phoneticPr fontId="2"/>
  </si>
  <si>
    <t>Ⅱ.年度事業化及び収益状況の概要</t>
  </si>
  <si>
    <t>_1</t>
    <phoneticPr fontId="2"/>
  </si>
  <si>
    <t>_2</t>
  </si>
  <si>
    <t>_3</t>
  </si>
  <si>
    <t>バリュエーション</t>
    <phoneticPr fontId="2"/>
  </si>
  <si>
    <t>〇</t>
    <phoneticPr fontId="2"/>
  </si>
  <si>
    <t>×</t>
    <phoneticPr fontId="2"/>
  </si>
  <si>
    <t>③現預金（譲渡対象外の場合は入力不要）</t>
    <rPh sb="1" eb="4">
      <t>ゲンヨキン</t>
    </rPh>
    <rPh sb="5" eb="7">
      <t>ジョウト</t>
    </rPh>
    <rPh sb="7" eb="9">
      <t>タイショウ</t>
    </rPh>
    <rPh sb="9" eb="10">
      <t>ガイ</t>
    </rPh>
    <rPh sb="11" eb="13">
      <t>バアイ</t>
    </rPh>
    <rPh sb="14" eb="16">
      <t>ニュウリョク</t>
    </rPh>
    <rPh sb="16" eb="18">
      <t>フヨウ</t>
    </rPh>
    <phoneticPr fontId="2"/>
  </si>
  <si>
    <t>④有利子負債（譲渡対象外の場合は入力不要）</t>
    <rPh sb="1" eb="6">
      <t>ユウリシフサイ</t>
    </rPh>
    <phoneticPr fontId="2"/>
  </si>
  <si>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</si>
  <si>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</si>
  <si>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</si>
  <si>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</si>
  <si>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</si>
  <si>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加点に伴う賃上げ申請</t>
    <rPh sb="0" eb="2">
      <t>カテン</t>
    </rPh>
    <rPh sb="3" eb="4">
      <t>トモナ</t>
    </rPh>
    <rPh sb="5" eb="7">
      <t>チンア</t>
    </rPh>
    <rPh sb="8" eb="10">
      <t>シンセイ</t>
    </rPh>
    <phoneticPr fontId="2"/>
  </si>
  <si>
    <t>前事業年度</t>
    <rPh sb="0" eb="1">
      <t>マエ</t>
    </rPh>
    <rPh sb="1" eb="3">
      <t>ジギョウ</t>
    </rPh>
    <rPh sb="3" eb="5">
      <t>ネンド</t>
    </rPh>
    <phoneticPr fontId="2"/>
  </si>
  <si>
    <t>⑤EBITDA</t>
    <phoneticPr fontId="4"/>
  </si>
  <si>
    <t>⑥利益調整額（オーナー経費等）</t>
    <rPh sb="1" eb="5">
      <t>リエキチョウセイ</t>
    </rPh>
    <rPh sb="5" eb="6">
      <t>ガク</t>
    </rPh>
    <rPh sb="11" eb="13">
      <t>ケイヒ</t>
    </rPh>
    <rPh sb="13" eb="14">
      <t>トウ</t>
    </rPh>
    <phoneticPr fontId="2"/>
  </si>
  <si>
    <t>⑦EBITDAを基準とした投資回収年</t>
    <rPh sb="8" eb="10">
      <t>キジュン</t>
    </rPh>
    <rPh sb="13" eb="18">
      <t>トウシカイシュウネン</t>
    </rPh>
    <phoneticPr fontId="4"/>
  </si>
  <si>
    <t>以下は、賃上げ要件による加点の申請をして採択を受けた事業者が記入してください。</t>
    <rPh sb="0" eb="2">
      <t>イカ</t>
    </rPh>
    <rPh sb="4" eb="6">
      <t>チンア</t>
    </rPh>
    <rPh sb="7" eb="9">
      <t>ヨウケン</t>
    </rPh>
    <rPh sb="12" eb="14">
      <t>カテン</t>
    </rPh>
    <rPh sb="15" eb="17">
      <t>シンセイ</t>
    </rPh>
    <rPh sb="20" eb="22">
      <t>サイタク</t>
    </rPh>
    <rPh sb="23" eb="24">
      <t>ウ</t>
    </rPh>
    <rPh sb="26" eb="29">
      <t>ジギョウシャ</t>
    </rPh>
    <rPh sb="30" eb="32">
      <t>キニュウ</t>
    </rPh>
    <phoneticPr fontId="2"/>
  </si>
  <si>
    <t>（単位：円/時）</t>
    <rPh sb="1" eb="3">
      <t>タンイ</t>
    </rPh>
    <rPh sb="4" eb="5">
      <t>エン</t>
    </rPh>
    <rPh sb="6" eb="7">
      <t>ジ</t>
    </rPh>
    <phoneticPr fontId="2"/>
  </si>
  <si>
    <t>事業化状況報告時期の確認シート</t>
  </si>
  <si>
    <t>※本ファイル「事業化状況報告時期の確認シート」は、事業化状況報告の提出タイミングを</t>
  </si>
  <si>
    <t>◆計算ツール</t>
    <rPh sb="1" eb="3">
      <t>ケイサン</t>
    </rPh>
    <phoneticPr fontId="37"/>
  </si>
  <si>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7"/>
  </si>
  <si>
    <t>・振込完了年月が</t>
  </si>
  <si>
    <t>年</t>
    <rPh sb="0" eb="1">
      <t>ネン</t>
    </rPh>
    <phoneticPr fontId="37"/>
  </si>
  <si>
    <t>月</t>
    <rPh sb="0" eb="1">
      <t>ツキ</t>
    </rPh>
    <phoneticPr fontId="37"/>
  </si>
  <si>
    <t>である。</t>
    <phoneticPr fontId="37"/>
  </si>
  <si>
    <t>・決算月が</t>
    <rPh sb="1" eb="3">
      <t>ケッサン</t>
    </rPh>
    <rPh sb="3" eb="4">
      <t>ツキ</t>
    </rPh>
    <phoneticPr fontId="37"/>
  </si>
  <si>
    <t>◆計算結果</t>
    <rPh sb="1" eb="5">
      <t>ケイサンケッカ</t>
    </rPh>
    <phoneticPr fontId="37"/>
  </si>
  <si>
    <t>事業化状況報告時期は以下の通りです。</t>
    <rPh sb="0" eb="3">
      <t>ジギョウカ</t>
    </rPh>
    <rPh sb="3" eb="5">
      <t>ジョウキョウ</t>
    </rPh>
    <rPh sb="5" eb="9">
      <t>ホウコクジキ</t>
    </rPh>
    <rPh sb="10" eb="12">
      <t>イカ</t>
    </rPh>
    <rPh sb="13" eb="14">
      <t>トオ</t>
    </rPh>
    <phoneticPr fontId="37"/>
  </si>
  <si>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</si>
  <si>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7"/>
  </si>
  <si>
    <t>日</t>
    <rPh sb="0" eb="1">
      <t>ニチ</t>
    </rPh>
    <phoneticPr fontId="37"/>
  </si>
  <si>
    <t>から90日以内</t>
    <rPh sb="4" eb="5">
      <t>ニチ</t>
    </rPh>
    <rPh sb="5" eb="7">
      <t>イナイ</t>
    </rPh>
    <phoneticPr fontId="37"/>
  </si>
  <si>
    <t>・2回目の報告時期：</t>
    <rPh sb="2" eb="4">
      <t>カイメ</t>
    </rPh>
    <rPh sb="5" eb="7">
      <t>ホウコク</t>
    </rPh>
    <rPh sb="7" eb="8">
      <t>ジ</t>
    </rPh>
    <phoneticPr fontId="37"/>
  </si>
  <si>
    <t>から90日以内</t>
    <rPh sb="4" eb="5">
      <t>ニチ</t>
    </rPh>
    <phoneticPr fontId="37"/>
  </si>
  <si>
    <t>・3回目の報告時期：</t>
    <rPh sb="2" eb="4">
      <t>カイメ</t>
    </rPh>
    <rPh sb="5" eb="7">
      <t>ホウコク</t>
    </rPh>
    <rPh sb="7" eb="9">
      <t>ジキ</t>
    </rPh>
    <phoneticPr fontId="37"/>
  </si>
  <si>
    <t>から90日以内</t>
    <phoneticPr fontId="37"/>
  </si>
  <si>
    <t>・4回目の報告時期：</t>
    <rPh sb="2" eb="4">
      <t>カイメ</t>
    </rPh>
    <rPh sb="5" eb="7">
      <t>ホウコク</t>
    </rPh>
    <rPh sb="7" eb="9">
      <t>ジキ</t>
    </rPh>
    <phoneticPr fontId="37"/>
  </si>
  <si>
    <t>確認するための計算シートです。</t>
    <rPh sb="0" eb="2">
      <t>カクニン</t>
    </rPh>
    <rPh sb="7" eb="9">
      <t>ケイサン</t>
    </rPh>
    <phoneticPr fontId="37"/>
  </si>
  <si>
    <t>時点（年月）</t>
    <rPh sb="3" eb="5">
      <t>ネンゲツ</t>
    </rPh>
    <phoneticPr fontId="2"/>
  </si>
  <si>
    <t>事業場内最低賃金(時給)</t>
    <rPh sb="0" eb="3">
      <t>ジギョウジョウ</t>
    </rPh>
    <rPh sb="3" eb="4">
      <t>ナイ</t>
    </rPh>
    <rPh sb="4" eb="6">
      <t>サイテイ</t>
    </rPh>
    <rPh sb="6" eb="8">
      <t>チンギン</t>
    </rPh>
    <rPh sb="9" eb="11">
      <t>ジキュウ</t>
    </rPh>
    <phoneticPr fontId="2"/>
  </si>
  <si>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</si>
  <si>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補助事業完了日(補助金振込完了日)
を含む事業年度の期首</t>
    <rPh sb="0" eb="2">
      <t>ホジョ</t>
    </rPh>
    <rPh sb="2" eb="4">
      <t>ジギョウ</t>
    </rPh>
    <rPh sb="4" eb="7">
      <t>カンリョウビ</t>
    </rPh>
    <rPh sb="8" eb="11">
      <t>ホジョキン</t>
    </rPh>
    <rPh sb="11" eb="13">
      <t>フリコミ</t>
    </rPh>
    <rPh sb="13" eb="16">
      <t>カンリョウビ</t>
    </rPh>
    <rPh sb="19" eb="20">
      <t>フク</t>
    </rPh>
    <rPh sb="21" eb="23">
      <t>ジギョウ</t>
    </rPh>
    <rPh sb="23" eb="25">
      <t>ネンド</t>
    </rPh>
    <rPh sb="26" eb="28">
      <t>キシュ</t>
    </rPh>
    <phoneticPr fontId="2"/>
  </si>
  <si>
    <t>補助事業完了日(補助金振込完了日)
を含む事業年度の期末</t>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</si>
  <si>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</si>
  <si>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 xml:space="preserve">（加点要件）中小企業生産性革命推進事業　事業承継・M&amp;A補助金（12次公募） </t>
    <rPh sb="1" eb="3">
      <t>カテン</t>
    </rPh>
    <rPh sb="3" eb="5">
      <t>ヨウケン</t>
    </rPh>
    <rPh sb="6" eb="8">
      <t>チュウショウ</t>
    </rPh>
    <rPh sb="8" eb="10">
      <t>キギョウ</t>
    </rPh>
    <rPh sb="10" eb="13">
      <t>セイサンセイ</t>
    </rPh>
    <rPh sb="13" eb="15">
      <t>カクメイ</t>
    </rPh>
    <rPh sb="15" eb="17">
      <t>スイシン</t>
    </rPh>
    <rPh sb="17" eb="19">
      <t>ジギョウ</t>
    </rPh>
    <rPh sb="20" eb="22">
      <t>ジギョウ</t>
    </rPh>
    <rPh sb="22" eb="24">
      <t>ショウケイ</t>
    </rPh>
    <rPh sb="28" eb="31">
      <t>ホジョキン</t>
    </rPh>
    <rPh sb="34" eb="35">
      <t>ジ</t>
    </rPh>
    <rPh sb="35" eb="37">
      <t>コウボ</t>
    </rPh>
    <phoneticPr fontId="2"/>
  </si>
  <si>
    <t>補助事業分</t>
  </si>
  <si>
    <t>補助事業分</t>
    <phoneticPr fontId="2"/>
  </si>
  <si>
    <t>・全体＝補助事業の場合は、「補助事業分」欄にも、全体と同じ金額を入力してください。</t>
  </si>
  <si>
    <t>前々事業年度</t>
    <rPh sb="0" eb="2">
      <t>ゼンゼン</t>
    </rPh>
    <rPh sb="2" eb="4">
      <t>ジギョウ</t>
    </rPh>
    <rPh sb="4" eb="6">
      <t>ネンド</t>
    </rPh>
    <phoneticPr fontId="2"/>
  </si>
  <si>
    <t>前事業年度</t>
    <rPh sb="0" eb="1">
      <t>ゼン</t>
    </rPh>
    <rPh sb="1" eb="3">
      <t>ジギョウ</t>
    </rPh>
    <rPh sb="3" eb="5">
      <t>ネンド</t>
    </rPh>
    <phoneticPr fontId="2"/>
  </si>
  <si>
    <t>今回報告時</t>
    <rPh sb="0" eb="5">
      <t>コンカイホウコクジ</t>
    </rPh>
    <phoneticPr fontId="2"/>
  </si>
  <si>
    <r>
      <t xml:space="preserve">前回報告時
</t>
    </r>
    <r>
      <rPr>
        <sz val="11"/>
        <color theme="1"/>
        <rFont val="游ゴシック"/>
        <family val="3"/>
        <charset val="128"/>
      </rPr>
      <t>※前回報告対象となった期末</t>
    </r>
    <phoneticPr fontId="2"/>
  </si>
  <si>
    <r>
      <t xml:space="preserve">今回報告時
</t>
    </r>
    <r>
      <rPr>
        <sz val="11"/>
        <color theme="1"/>
        <rFont val="游ゴシック"/>
        <family val="3"/>
        <charset val="128"/>
      </rPr>
      <t>※今回の報告対象となる期末</t>
    </r>
    <phoneticPr fontId="2"/>
  </si>
  <si>
    <t>Ⅵ.被承継者の従業員の雇用維持に関する報告</t>
    <rPh sb="2" eb="6">
      <t>ヒショウケイシャ</t>
    </rPh>
    <rPh sb="7" eb="10">
      <t>ジュウギョウイン</t>
    </rPh>
    <rPh sb="11" eb="13">
      <t>コヨウ</t>
    </rPh>
    <rPh sb="12" eb="14">
      <t>イジ</t>
    </rPh>
    <rPh sb="15" eb="16">
      <t>カン</t>
    </rPh>
    <rPh sb="18" eb="20">
      <t>ホウコク</t>
    </rPh>
    <phoneticPr fontId="2"/>
  </si>
  <si>
    <t>（単位：名）</t>
    <rPh sb="1" eb="3">
      <t>タンイ</t>
    </rPh>
    <rPh sb="4" eb="5">
      <t>メイ</t>
    </rPh>
    <phoneticPr fontId="2"/>
  </si>
  <si>
    <t>実績報告時</t>
    <rPh sb="0" eb="5">
      <t>ジッセキホウコクジ</t>
    </rPh>
    <phoneticPr fontId="2"/>
  </si>
  <si>
    <t>被承継者の従業員数</t>
    <rPh sb="0" eb="4">
      <t>ヒショウケイシャ</t>
    </rPh>
    <rPh sb="5" eb="8">
      <t>ジュウギョウイン</t>
    </rPh>
    <rPh sb="8" eb="9">
      <t>スウ</t>
    </rPh>
    <phoneticPr fontId="2"/>
  </si>
  <si>
    <t>経営資源の引継ぎ</t>
    <rPh sb="0" eb="4">
      <t>ケイエイシゲン</t>
    </rPh>
    <rPh sb="5" eb="7">
      <t>ヒキツ</t>
    </rPh>
    <phoneticPr fontId="2"/>
  </si>
  <si>
    <t>賃上げ</t>
    <rPh sb="0" eb="2">
      <t>チンア</t>
    </rPh>
    <phoneticPr fontId="2"/>
  </si>
  <si>
    <t>補助金の交付日</t>
    <phoneticPr fontId="2"/>
  </si>
  <si>
    <t>期末年月日</t>
    <rPh sb="0" eb="2">
      <t>キマツ</t>
    </rPh>
    <rPh sb="2" eb="5">
      <t>ネンガッピ</t>
    </rPh>
    <phoneticPr fontId="2"/>
  </si>
  <si>
    <t>公募申請日を含む事業年度の期末年月日</t>
    <rPh sb="0" eb="2">
      <t>コウボ</t>
    </rPh>
    <rPh sb="2" eb="4">
      <t>シンセイ</t>
    </rPh>
    <rPh sb="4" eb="5">
      <t>ビ</t>
    </rPh>
    <rPh sb="6" eb="7">
      <t>フク</t>
    </rPh>
    <rPh sb="8" eb="10">
      <t>ジギョウ</t>
    </rPh>
    <rPh sb="10" eb="12">
      <t>ネンド</t>
    </rPh>
    <rPh sb="13" eb="15">
      <t>キマツ</t>
    </rPh>
    <rPh sb="15" eb="18">
      <t>ネンガッピ</t>
    </rPh>
    <phoneticPr fontId="2"/>
  </si>
  <si>
    <t>M&amp;Aの実現状況</t>
    <rPh sb="4" eb="6">
      <t>ジツゲン</t>
    </rPh>
    <rPh sb="6" eb="8">
      <t>ジョウキョウ</t>
    </rPh>
    <phoneticPr fontId="2"/>
  </si>
  <si>
    <t>M&amp;A実施後の経営形態</t>
    <phoneticPr fontId="2"/>
  </si>
  <si>
    <t>補助金の交付日(=補助事業完了日)を入力してください。（202X年X月X日）</t>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</si>
  <si>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期末年月日を記入してください。（202X年X月X日）※上記「期末年月日」と同日の場合も入力が必要です。</t>
    </r>
    <rPh sb="0" eb="4">
      <t>コウボシンセイ</t>
    </rPh>
    <rPh sb="4" eb="5">
      <t>ビ</t>
    </rPh>
    <rPh sb="6" eb="7">
      <t>フク</t>
    </rPh>
    <rPh sb="8" eb="12">
      <t>ジギョウネンド</t>
    </rPh>
    <rPh sb="13" eb="18">
      <t>キマツネンガッピ</t>
    </rPh>
    <rPh sb="19" eb="21">
      <t>キニュウ</t>
    </rPh>
    <rPh sb="40" eb="42">
      <t>ジョウキ</t>
    </rPh>
    <rPh sb="43" eb="48">
      <t>キマツネンガッピ</t>
    </rPh>
    <rPh sb="50" eb="52">
      <t>ドウジツ</t>
    </rPh>
    <rPh sb="53" eb="55">
      <t>バアイ</t>
    </rPh>
    <rPh sb="56" eb="58">
      <t>ニュウリョク</t>
    </rPh>
    <rPh sb="59" eb="61">
      <t>ヒツヨウ</t>
    </rPh>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</si>
  <si>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t>
    </r>
    <rPh sb="0" eb="4">
      <t>コウボシンセイ</t>
    </rPh>
    <rPh sb="4" eb="5">
      <t>ビ</t>
    </rPh>
    <rPh sb="6" eb="7">
      <t>フク</t>
    </rPh>
    <rPh sb="8" eb="12">
      <t>ジギョウネンド</t>
    </rPh>
    <rPh sb="13" eb="18">
      <t>キマツネンガッピ</t>
    </rPh>
    <rPh sb="19" eb="21">
      <t>キニュウ</t>
    </rPh>
    <phoneticPr fontId="2"/>
  </si>
  <si>
    <t>（上記で3を選んだ場合）経営形態</t>
    <rPh sb="1" eb="3">
      <t>ジョウキ</t>
    </rPh>
    <rPh sb="6" eb="7">
      <t>エラ</t>
    </rPh>
    <rPh sb="9" eb="11">
      <t>バアイ</t>
    </rPh>
    <rPh sb="12" eb="14">
      <t>ケイエイ</t>
    </rPh>
    <rPh sb="14" eb="16">
      <t>ケイタイ</t>
    </rPh>
    <phoneticPr fontId="2"/>
  </si>
  <si>
    <t>1.実現している</t>
    <rPh sb="2" eb="4">
      <t>ジツゲン</t>
    </rPh>
    <phoneticPr fontId="2"/>
  </si>
  <si>
    <t>2.実現していない</t>
    <rPh sb="2" eb="4">
      <t>ジツゲン</t>
    </rPh>
    <phoneticPr fontId="2"/>
  </si>
  <si>
    <t>判定①
賃上げ要件の達成</t>
    <rPh sb="0" eb="2">
      <t>ハンテイ</t>
    </rPh>
    <rPh sb="4" eb="6">
      <t>チンア</t>
    </rPh>
    <rPh sb="7" eb="9">
      <t>ヨウケン</t>
    </rPh>
    <rPh sb="10" eb="12">
      <t>タッセイ</t>
    </rPh>
    <phoneticPr fontId="2"/>
  </si>
  <si>
    <t>加点に係る賃上げ要件(+30円以上)を達成している</t>
    <phoneticPr fontId="2"/>
  </si>
  <si>
    <t>加点に係る賃上げ要件(+30円以上)を達成していない</t>
    <phoneticPr fontId="2"/>
  </si>
  <si>
    <t>付加価値額の伸び率</t>
    <rPh sb="0" eb="5">
      <t>フカカチガク</t>
    </rPh>
    <rPh sb="6" eb="7">
      <t>ノ</t>
    </rPh>
    <rPh sb="8" eb="9">
      <t>リツ</t>
    </rPh>
    <phoneticPr fontId="2"/>
  </si>
  <si>
    <t>一人当たりの付加価値額の伸び率</t>
    <rPh sb="12" eb="13">
      <t>ノ</t>
    </rPh>
    <rPh sb="14" eb="15">
      <t>リツ</t>
    </rPh>
    <phoneticPr fontId="2"/>
  </si>
  <si>
    <t>実績報告時からの減少数</t>
    <rPh sb="0" eb="4">
      <t>ジッセキホウコク</t>
    </rPh>
    <rPh sb="4" eb="5">
      <t>ジ</t>
    </rPh>
    <rPh sb="8" eb="10">
      <t>ゲンショウ</t>
    </rPh>
    <rPh sb="10" eb="11">
      <t>スウ</t>
    </rPh>
    <phoneticPr fontId="2"/>
  </si>
  <si>
    <t>定年を事由に退職した従業員数</t>
    <rPh sb="0" eb="2">
      <t>テイネン</t>
    </rPh>
    <rPh sb="3" eb="5">
      <t>ジユウ</t>
    </rPh>
    <rPh sb="6" eb="8">
      <t>タイショク</t>
    </rPh>
    <rPh sb="10" eb="14">
      <t>ジュウギョウインスウ</t>
    </rPh>
    <phoneticPr fontId="2"/>
  </si>
  <si>
    <t>自己都合を事由に退職した従業員数</t>
    <rPh sb="0" eb="2">
      <t>ジコ</t>
    </rPh>
    <rPh sb="2" eb="4">
      <t>ツゴウ</t>
    </rPh>
    <rPh sb="5" eb="7">
      <t>ジユウ</t>
    </rPh>
    <rPh sb="8" eb="10">
      <t>タイショク</t>
    </rPh>
    <rPh sb="12" eb="16">
      <t>ジュウギョウインスウ</t>
    </rPh>
    <phoneticPr fontId="2"/>
  </si>
  <si>
    <t>会社都合を事由に退職した従業員数</t>
    <rPh sb="0" eb="4">
      <t>カイシャツゴウ</t>
    </rPh>
    <rPh sb="5" eb="7">
      <t>ジユウ</t>
    </rPh>
    <rPh sb="8" eb="10">
      <t>タイショク</t>
    </rPh>
    <rPh sb="12" eb="16">
      <t>ジュウギョウインスウ</t>
    </rPh>
    <phoneticPr fontId="2"/>
  </si>
  <si>
    <t>減少数の整合性判定</t>
    <rPh sb="0" eb="3">
      <t>ゲンショウスウ</t>
    </rPh>
    <rPh sb="4" eb="7">
      <t>セイゴウセイ</t>
    </rPh>
    <rPh sb="7" eb="9">
      <t>ハンテイ</t>
    </rPh>
    <phoneticPr fontId="2"/>
  </si>
  <si>
    <t>(自己都合を事由に退職している場合)
その退職事由</t>
    <rPh sb="1" eb="3">
      <t>ジコ</t>
    </rPh>
    <rPh sb="3" eb="5">
      <t>ツゴウ</t>
    </rPh>
    <rPh sb="6" eb="8">
      <t>ジユウ</t>
    </rPh>
    <rPh sb="9" eb="11">
      <t>タイショク</t>
    </rPh>
    <rPh sb="15" eb="17">
      <t>バアイ</t>
    </rPh>
    <rPh sb="21" eb="25">
      <t>タイショクジユウ</t>
    </rPh>
    <phoneticPr fontId="2"/>
  </si>
  <si>
    <t>(会社都合を事由に退職している場合)
その退職事由</t>
    <rPh sb="1" eb="5">
      <t>カイシャツゴウ</t>
    </rPh>
    <rPh sb="6" eb="8">
      <t>ジユウ</t>
    </rPh>
    <rPh sb="9" eb="11">
      <t>タイショク</t>
    </rPh>
    <rPh sb="15" eb="17">
      <t>バアイ</t>
    </rPh>
    <rPh sb="21" eb="25">
      <t>タイショクジユウ</t>
    </rPh>
    <phoneticPr fontId="2"/>
  </si>
  <si>
    <t>以下は、M&amp;A(経営資源の引継ぎ)が実現している事業者のみ記入してください。</t>
    <rPh sb="0" eb="2">
      <t>イカ</t>
    </rPh>
    <rPh sb="8" eb="12">
      <t>ケイエイシゲン</t>
    </rPh>
    <rPh sb="13" eb="15">
      <t>ヒキツ</t>
    </rPh>
    <rPh sb="18" eb="20">
      <t>ジツゲン</t>
    </rPh>
    <rPh sb="24" eb="27">
      <t>ジギョウシャ</t>
    </rPh>
    <rPh sb="29" eb="31">
      <t>キニュウ</t>
    </rPh>
    <phoneticPr fontId="2"/>
  </si>
  <si>
    <t>前回報告時</t>
    <rPh sb="0" eb="2">
      <t>ゼンカイ</t>
    </rPh>
    <rPh sb="2" eb="4">
      <t>ホウコク</t>
    </rPh>
    <rPh sb="4" eb="5">
      <t>ジ</t>
    </rPh>
    <phoneticPr fontId="2"/>
  </si>
  <si>
    <t>前回報告時からの減少数</t>
    <rPh sb="0" eb="2">
      <t>ゼンカイ</t>
    </rPh>
    <rPh sb="2" eb="4">
      <t>ホウコク</t>
    </rPh>
    <rPh sb="4" eb="5">
      <t>ジ</t>
    </rPh>
    <rPh sb="8" eb="10">
      <t>ゲンショウ</t>
    </rPh>
    <rPh sb="10" eb="11">
      <t>スウ</t>
    </rPh>
    <phoneticPr fontId="2"/>
  </si>
  <si>
    <t>M&amp;Aの実現状況を選択してください。</t>
    <rPh sb="4" eb="6">
      <t>ジツゲン</t>
    </rPh>
    <rPh sb="6" eb="8">
      <t>ジョウキョウ</t>
    </rPh>
    <rPh sb="9" eb="11">
      <t>センタク</t>
    </rPh>
    <phoneticPr fontId="2"/>
  </si>
  <si>
    <t>以下は、M&amp;A(経営資源の引継ぎ)が実現している事業者のみ記入してください。</t>
    <rPh sb="0" eb="2">
      <t>イカ</t>
    </rPh>
    <rPh sb="8" eb="10">
      <t>ケイエイ</t>
    </rPh>
    <rPh sb="10" eb="12">
      <t>シゲン</t>
    </rPh>
    <rPh sb="13" eb="15">
      <t>ヒキツ</t>
    </rPh>
    <rPh sb="18" eb="20">
      <t>ジツゲン</t>
    </rPh>
    <rPh sb="24" eb="27">
      <t>ジギョウシャ</t>
    </rPh>
    <rPh sb="29" eb="31">
      <t>キニュウ</t>
    </rPh>
    <phoneticPr fontId="2"/>
  </si>
  <si>
    <t>・交付決定通知書、補助金の交付額確定通知書等を参照し、正確に情報を入力してください。</t>
    <phoneticPr fontId="2"/>
  </si>
  <si>
    <t>1.給与支給総額 (※)</t>
    <rPh sb="2" eb="5">
      <t>シキュウガク</t>
    </rPh>
    <rPh sb="6" eb="7">
      <t>ソウ</t>
    </rPh>
    <rPh sb="7" eb="8">
      <t>ガク</t>
    </rPh>
    <phoneticPr fontId="2"/>
  </si>
  <si>
    <t>2.人件費の入力 (※)</t>
    <rPh sb="2" eb="5">
      <t>ジンケンヒ</t>
    </rPh>
    <rPh sb="6" eb="8">
      <t>ニュウリョク</t>
    </rPh>
    <phoneticPr fontId="2"/>
  </si>
  <si>
    <t>3.減価償却費の入力 (※)</t>
    <rPh sb="2" eb="7">
      <t>ゲンカショウキャクヒ</t>
    </rPh>
    <rPh sb="8" eb="10">
      <t>ニュウリョク</t>
    </rPh>
    <phoneticPr fontId="2"/>
  </si>
  <si>
    <t>4.生産性向上の状況 (※)</t>
    <rPh sb="2" eb="5">
      <t>セイサンセイ</t>
    </rPh>
    <rPh sb="5" eb="7">
      <t>コウジョウ</t>
    </rPh>
    <rPh sb="8" eb="10">
      <t>ジョウキョウ</t>
    </rPh>
    <phoneticPr fontId="2"/>
  </si>
  <si>
    <t>⑩従業員数 (※)</t>
    <phoneticPr fontId="2"/>
  </si>
  <si>
    <t>①採用したバリュエーション手法 (※)</t>
    <rPh sb="1" eb="3">
      <t>サイヨウ</t>
    </rPh>
    <rPh sb="13" eb="15">
      <t>シュホウ</t>
    </rPh>
    <phoneticPr fontId="4"/>
  </si>
  <si>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</si>
  <si>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t>リース料</t>
    <rPh sb="3" eb="4">
      <t>リョウ</t>
    </rPh>
    <phoneticPr fontId="3"/>
  </si>
  <si>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</si>
  <si>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</si>
  <si>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全体</t>
    <phoneticPr fontId="2"/>
  </si>
  <si>
    <t>申告決算書金額
（全体）</t>
    <rPh sb="0" eb="5">
      <t>シンコクケッサンショ</t>
    </rPh>
    <rPh sb="5" eb="7">
      <t>キンガク</t>
    </rPh>
    <phoneticPr fontId="2"/>
  </si>
  <si>
    <t>・本計算シートは必ずJグランツの専用フォーム「様式第12.事業化状況報告」より提出してください。</t>
    <phoneticPr fontId="2"/>
  </si>
  <si>
    <t>・本シートにおける「前事業年度」とは、報告対象となる年度の前年度を指します。</t>
    <phoneticPr fontId="2"/>
  </si>
  <si>
    <t>・「(※)」が記載されている箇所については、赤枠の黄色ワッペンにて補足がございますので、ご確認上ご記入ください。</t>
    <phoneticPr fontId="2"/>
  </si>
  <si>
    <r>
      <t>減価償却費</t>
    </r>
    <r>
      <rPr>
        <sz val="11"/>
        <color rgb="FF0070C0"/>
        <rFont val="游ゴシック"/>
        <family val="3"/>
        <charset val="128"/>
        <scheme val="minor"/>
      </rPr>
      <t>　⑱</t>
    </r>
    <rPh sb="0" eb="5">
      <t>ゲンカショウキャクヒ</t>
    </rPh>
    <phoneticPr fontId="4"/>
  </si>
  <si>
    <r>
      <t>減価償却費　</t>
    </r>
    <r>
      <rPr>
        <sz val="11"/>
        <color rgb="FF0070C0"/>
        <rFont val="游ゴシック"/>
        <family val="3"/>
        <charset val="128"/>
        <scheme val="minor"/>
      </rPr>
      <t>⑱</t>
    </r>
    <rPh sb="0" eb="5">
      <t>ゲンカショウキャクヒ</t>
    </rPh>
    <phoneticPr fontId="4"/>
  </si>
  <si>
    <t>特別償却</t>
    <rPh sb="0" eb="2">
      <t>トクベツ</t>
    </rPh>
    <rPh sb="2" eb="4">
      <t>ショウキャク</t>
    </rPh>
    <phoneticPr fontId="3"/>
  </si>
  <si>
    <t>公募申請時 (※)</t>
    <phoneticPr fontId="2"/>
  </si>
  <si>
    <t>・本計算シートに関連する各種証憑はHP掲載の『事業化状況報告マニュアル』の内容に従って提出してください。</t>
    <phoneticPr fontId="2"/>
  </si>
  <si>
    <t>【専門家活用枠(100億企業特例)｜個人事業主用】(12次公募) 事業化状況報告用 計算シート v1.0</t>
    <rPh sb="6" eb="7">
      <t>ワク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</si>
</sst>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_);[Red]\(#,##0\)"/>
    <numFmt numFmtId="177" formatCode="0&quot;名&quot;"/>
    <numFmt numFmtId="178" formatCode="0.0&quot;年&quot;"/>
    <numFmt numFmtId="179" formatCode="_ * #,##0.0_ ;_ * \-#,##0.0_ ;_ * &quot;-&quot;_ ;_ @_ "/>
    <numFmt numFmtId="180" formatCode="0.0&quot;名&quot;"/>
    <numFmt numFmtId="181" formatCode="0_);[Red]\(0\)"/>
  </numFmts>
  <fonts count="45">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ＭＳ Ｐ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u/>
      <sz val="11"/>
      <color theme="1"/>
      <name val="游ゴシック"/>
      <family val="3"/>
      <charset val="128"/>
    </font>
    <font>
      <sz val="11"/>
      <color rgb="FFFF0000"/>
      <name val="游ゴシック"/>
      <family val="3"/>
      <charset val="128"/>
      <scheme val="minor"/>
    </font>
    <font>
      <sz val="12"/>
      <color indexed="81"/>
      <name val="MS P ゴシック"/>
      <family val="3"/>
      <charset val="128"/>
    </font>
    <font>
      <sz val="11"/>
      <color rgb="FF0070C0"/>
      <name val="游ゴシック"/>
      <family val="3"/>
      <charset val="128"/>
      <scheme val="minor"/>
    </font>
    <font>
      <b/>
      <sz val="11"/>
      <color theme="0" tint="-0.499984740745262"/>
      <name val="游ゴシック"/>
      <family val="3"/>
      <charset val="128"/>
      <scheme val="minor"/>
    </font>
  </fonts>
  <fills count="11">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double">
        <color auto="1"/>
      </left>
      <right/>
      <top style="double">
        <color auto="1"/>
      </top>
      <bottom style="double">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double">
        <color auto="1"/>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5" fillId="0" borderId="0"/>
  </cellStyleXfs>
  <cellXfs count="205">
    <xf numFmtId="0" fontId="0" fillId="0" borderId="0" xfId="0">
      <alignment vertical="center"/>
    </xf>
    <xf numFmtId="0" fontId="0" fillId="0" borderId="0" xfId="0" applyAlignment="1">
      <alignment horizontal="center" vertical="center"/>
    </xf>
    <xf numFmtId="0" fontId="0" fillId="5" borderId="18" xfId="0" applyFill="1" applyBorder="1" applyAlignment="1">
      <alignment horizontal="center" vertical="center"/>
    </xf>
    <xf numFmtId="0" fontId="0" fillId="0" borderId="18" xfId="0" applyBorder="1">
      <alignment vertical="center"/>
    </xf>
    <xf numFmtId="31" fontId="0" fillId="0" borderId="18" xfId="0" applyNumberFormat="1" applyBorder="1">
      <alignment vertical="center"/>
    </xf>
    <xf numFmtId="0" fontId="0" fillId="0" borderId="18" xfId="0" applyBorder="1" applyAlignment="1">
      <alignment horizontal="center" vertical="center"/>
    </xf>
    <xf numFmtId="41" fontId="7" fillId="0" borderId="1" xfId="0" applyNumberFormat="1" applyFont="1" applyBorder="1" applyProtection="1">
      <alignment vertical="center"/>
      <protection locked="0"/>
    </xf>
    <xf numFmtId="41" fontId="7" fillId="0" borderId="11"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4"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7"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5" xfId="0" applyNumberFormat="1" applyFont="1" applyFill="1" applyBorder="1">
      <alignment vertical="center"/>
    </xf>
    <xf numFmtId="41" fontId="6" fillId="2" borderId="16"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4" xfId="0" applyNumberFormat="1" applyFont="1" applyBorder="1" applyProtection="1">
      <alignment vertical="center"/>
      <protection locked="0"/>
    </xf>
    <xf numFmtId="41" fontId="6" fillId="0" borderId="2" xfId="0" applyNumberFormat="1" applyFont="1" applyBorder="1" applyAlignment="1" applyProtection="1">
      <alignment horizontal="center"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2" xfId="2" applyNumberFormat="1" applyFont="1" applyBorder="1" applyAlignment="1" applyProtection="1">
      <alignment horizontal="center"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1" xfId="0" applyFont="1" applyBorder="1" applyAlignment="1">
      <alignment horizontal="left" vertical="center" indent="1"/>
    </xf>
    <xf numFmtId="0" fontId="7" fillId="3" borderId="13" xfId="0" applyFont="1" applyFill="1" applyBorder="1">
      <alignment vertical="center"/>
    </xf>
    <xf numFmtId="0" fontId="15" fillId="3" borderId="13"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3"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5"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6" xfId="0" applyFont="1" applyFill="1" applyBorder="1">
      <alignment vertical="center"/>
    </xf>
    <xf numFmtId="0" fontId="6" fillId="0" borderId="17" xfId="0" applyFont="1" applyBorder="1">
      <alignment vertical="center"/>
    </xf>
    <xf numFmtId="0" fontId="0" fillId="0" borderId="3" xfId="0" applyBorder="1">
      <alignment vertical="center"/>
    </xf>
    <xf numFmtId="0" fontId="7" fillId="0" borderId="3" xfId="0" applyFont="1" applyBorder="1">
      <alignment vertical="center"/>
    </xf>
    <xf numFmtId="0" fontId="7" fillId="0" borderId="0" xfId="0" quotePrefix="1" applyFont="1">
      <alignment vertical="center"/>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0" fontId="7" fillId="0" borderId="2" xfId="2" applyNumberFormat="1" applyFont="1" applyFill="1" applyBorder="1" applyAlignment="1" applyProtection="1">
      <alignment horizontal="center" vertical="center"/>
      <protection locked="0"/>
    </xf>
    <xf numFmtId="0" fontId="6" fillId="3" borderId="13" xfId="0" applyFont="1" applyFill="1" applyBorder="1">
      <alignment vertical="center"/>
    </xf>
    <xf numFmtId="0" fontId="7" fillId="0" borderId="0" xfId="0" applyFont="1" applyAlignment="1">
      <alignment horizontal="right" vertical="center"/>
    </xf>
    <xf numFmtId="0" fontId="9" fillId="0" borderId="7" xfId="0" applyFont="1" applyBorder="1" applyAlignment="1">
      <alignment horizontal="center"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2" xfId="0" applyNumberFormat="1" applyBorder="1">
      <alignment vertical="center"/>
    </xf>
    <xf numFmtId="0" fontId="34" fillId="0" borderId="0" xfId="0" applyFont="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41" fontId="6" fillId="0" borderId="2" xfId="0" applyNumberFormat="1" applyFont="1" applyBorder="1">
      <alignment vertical="center"/>
    </xf>
    <xf numFmtId="0" fontId="6" fillId="0" borderId="13" xfId="0" applyFont="1" applyBorder="1" applyAlignment="1">
      <alignment horizontal="left" vertical="center" indent="1"/>
    </xf>
    <xf numFmtId="0" fontId="6" fillId="2" borderId="23" xfId="0" applyFont="1" applyFill="1" applyBorder="1">
      <alignment vertical="center"/>
    </xf>
    <xf numFmtId="41" fontId="6" fillId="2" borderId="23" xfId="0" applyNumberFormat="1" applyFont="1" applyFill="1" applyBorder="1">
      <alignment vertical="center"/>
    </xf>
    <xf numFmtId="0" fontId="6" fillId="2" borderId="2" xfId="0" applyFont="1" applyFill="1" applyBorder="1">
      <alignment vertical="center"/>
    </xf>
    <xf numFmtId="0" fontId="6" fillId="0" borderId="14" xfId="0" applyFont="1" applyBorder="1">
      <alignment vertical="center"/>
    </xf>
    <xf numFmtId="0" fontId="7" fillId="0" borderId="0" xfId="0" applyFont="1" applyAlignment="1">
      <alignment horizontal="center"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4" xfId="0" applyFont="1" applyBorder="1" applyAlignment="1">
      <alignment horizontal="left" vertical="center" indent="1"/>
    </xf>
    <xf numFmtId="0" fontId="7" fillId="2" borderId="15" xfId="0" applyFont="1" applyFill="1" applyBorder="1" applyAlignment="1">
      <alignment horizontal="left" vertical="center" indent="1"/>
    </xf>
    <xf numFmtId="41" fontId="7" fillId="2" borderId="15"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0" fontId="8" fillId="0" borderId="0" xfId="0" applyFont="1">
      <alignment vertical="center"/>
    </xf>
    <xf numFmtId="0" fontId="16" fillId="0" borderId="0" xfId="0" applyFont="1">
      <alignment vertical="center"/>
    </xf>
    <xf numFmtId="0" fontId="15" fillId="3" borderId="2" xfId="0" applyFont="1" applyFill="1" applyBorder="1" applyAlignment="1">
      <alignment horizontal="center" vertical="center" wrapText="1"/>
    </xf>
    <xf numFmtId="0" fontId="36" fillId="0" borderId="0" xfId="6" applyFont="1"/>
    <xf numFmtId="0" fontId="35" fillId="0" borderId="0" xfId="6"/>
    <xf numFmtId="0" fontId="35" fillId="0" borderId="0" xfId="6" applyAlignment="1">
      <alignment horizontal="center"/>
    </xf>
    <xf numFmtId="0" fontId="5" fillId="0" borderId="0" xfId="6" applyFont="1"/>
    <xf numFmtId="0" fontId="6" fillId="0" borderId="0" xfId="6" applyFont="1"/>
    <xf numFmtId="181" fontId="5" fillId="7" borderId="28" xfId="6" applyNumberFormat="1" applyFont="1" applyFill="1" applyBorder="1" applyProtection="1">
      <protection locked="0"/>
    </xf>
    <xf numFmtId="0" fontId="5" fillId="0" borderId="0" xfId="6" applyFont="1" applyAlignment="1">
      <alignment horizontal="center"/>
    </xf>
    <xf numFmtId="0" fontId="5" fillId="0" borderId="0" xfId="6" applyFont="1" applyAlignment="1">
      <alignment horizontal="right"/>
    </xf>
    <xf numFmtId="0" fontId="38" fillId="0" borderId="0" xfId="6" applyFont="1"/>
    <xf numFmtId="181" fontId="5" fillId="8" borderId="28" xfId="6" applyNumberFormat="1" applyFont="1" applyFill="1" applyBorder="1"/>
    <xf numFmtId="55" fontId="7" fillId="0" borderId="2" xfId="0" applyNumberFormat="1" applyFont="1" applyBorder="1" applyAlignment="1" applyProtection="1">
      <alignment horizontal="center" vertical="center"/>
      <protection locked="0"/>
    </xf>
    <xf numFmtId="0" fontId="0" fillId="0" borderId="29" xfId="0" applyBorder="1" applyAlignment="1">
      <alignment horizontal="center" vertical="center"/>
    </xf>
    <xf numFmtId="31" fontId="7" fillId="0" borderId="2" xfId="0" applyNumberFormat="1" applyFont="1" applyBorder="1" applyProtection="1">
      <alignment vertical="center"/>
      <protection locked="0"/>
    </xf>
    <xf numFmtId="0" fontId="7" fillId="2" borderId="2" xfId="2" applyNumberFormat="1" applyFont="1" applyFill="1" applyBorder="1" applyAlignment="1" applyProtection="1">
      <alignment horizontal="center" vertical="center"/>
    </xf>
    <xf numFmtId="0" fontId="20" fillId="0" borderId="12" xfId="0" applyFont="1" applyBorder="1">
      <alignment vertical="center"/>
    </xf>
    <xf numFmtId="31" fontId="7" fillId="2" borderId="2" xfId="0" applyNumberFormat="1" applyFont="1" applyFill="1" applyBorder="1">
      <alignment vertical="center"/>
    </xf>
    <xf numFmtId="55" fontId="7" fillId="2" borderId="2" xfId="0" applyNumberFormat="1" applyFont="1" applyFill="1" applyBorder="1" applyAlignment="1">
      <alignment horizontal="center" vertical="center"/>
    </xf>
    <xf numFmtId="179" fontId="6" fillId="2" borderId="2" xfId="0" applyNumberFormat="1" applyFont="1" applyFill="1" applyBorder="1">
      <alignment vertical="center"/>
    </xf>
    <xf numFmtId="180" fontId="6" fillId="2" borderId="2" xfId="0" applyNumberFormat="1" applyFont="1" applyFill="1" applyBorder="1" applyAlignment="1">
      <alignment horizontal="right" vertical="center"/>
    </xf>
    <xf numFmtId="41" fontId="6" fillId="0" borderId="0" xfId="0" applyNumberFormat="1" applyFont="1" applyAlignment="1">
      <alignment horizontal="center" vertical="center"/>
    </xf>
    <xf numFmtId="180" fontId="0" fillId="0" borderId="0" xfId="0" applyNumberFormat="1" applyAlignment="1" applyProtection="1">
      <alignment horizontal="center" vertical="center"/>
      <protection locked="0"/>
    </xf>
    <xf numFmtId="41" fontId="7" fillId="2" borderId="2" xfId="0" applyNumberFormat="1" applyFont="1" applyFill="1" applyBorder="1">
      <alignment vertical="center"/>
    </xf>
    <xf numFmtId="41" fontId="7" fillId="2" borderId="14" xfId="0" applyNumberFormat="1" applyFont="1" applyFill="1" applyBorder="1">
      <alignment vertical="center"/>
    </xf>
    <xf numFmtId="0" fontId="9" fillId="0" borderId="2" xfId="0" applyFont="1" applyBorder="1" applyAlignment="1">
      <alignment horizontal="center" vertical="center"/>
    </xf>
    <xf numFmtId="0" fontId="14" fillId="4" borderId="0" xfId="0" applyFont="1" applyFill="1" applyAlignment="1">
      <alignment horizontal="center" vertical="center"/>
    </xf>
    <xf numFmtId="0" fontId="41" fillId="4" borderId="0" xfId="0" applyFont="1" applyFill="1" applyAlignment="1">
      <alignment horizontal="center" vertical="center"/>
    </xf>
    <xf numFmtId="0" fontId="7" fillId="3" borderId="2" xfId="0" applyFont="1" applyFill="1" applyBorder="1">
      <alignment vertical="center"/>
    </xf>
    <xf numFmtId="0" fontId="15" fillId="3" borderId="2" xfId="0" applyFont="1" applyFill="1" applyBorder="1" applyAlignment="1">
      <alignment horizontal="center" vertical="center"/>
    </xf>
    <xf numFmtId="0" fontId="7" fillId="3" borderId="2" xfId="0" applyFont="1" applyFill="1" applyBorder="1" applyAlignment="1">
      <alignment vertical="center" wrapText="1"/>
    </xf>
    <xf numFmtId="177" fontId="7" fillId="0" borderId="15" xfId="0" applyNumberFormat="1" applyFont="1" applyBorder="1" applyProtection="1">
      <alignment vertical="center"/>
      <protection locked="0"/>
    </xf>
    <xf numFmtId="0" fontId="7" fillId="2" borderId="2" xfId="0" applyFont="1" applyFill="1" applyBorder="1" applyAlignment="1">
      <alignment horizontal="center" vertical="center"/>
    </xf>
    <xf numFmtId="0" fontId="7" fillId="3" borderId="24" xfId="0" applyFont="1" applyFill="1" applyBorder="1" applyAlignment="1">
      <alignment horizontal="center" vertical="center" wrapText="1"/>
    </xf>
    <xf numFmtId="180" fontId="6" fillId="0" borderId="2" xfId="0" applyNumberFormat="1" applyFont="1" applyBorder="1" applyProtection="1">
      <alignment vertical="center"/>
      <protection locked="0"/>
    </xf>
    <xf numFmtId="0" fontId="6" fillId="0" borderId="31" xfId="0" applyFont="1" applyBorder="1">
      <alignment vertical="center"/>
    </xf>
    <xf numFmtId="10" fontId="6" fillId="2" borderId="2" xfId="3" applyNumberFormat="1" applyFont="1" applyFill="1" applyBorder="1" applyProtection="1">
      <alignment vertical="center"/>
    </xf>
    <xf numFmtId="180" fontId="6" fillId="0" borderId="2" xfId="0" applyNumberFormat="1" applyFont="1" applyBorder="1" applyAlignment="1" applyProtection="1">
      <alignment horizontal="right" vertical="center"/>
      <protection locked="0"/>
    </xf>
    <xf numFmtId="177" fontId="7" fillId="2" borderId="15" xfId="0" applyNumberFormat="1" applyFont="1" applyFill="1" applyBorder="1">
      <alignment vertical="center"/>
    </xf>
    <xf numFmtId="177" fontId="7" fillId="2" borderId="2" xfId="0" applyNumberFormat="1" applyFont="1" applyFill="1" applyBorder="1">
      <alignment vertical="center"/>
    </xf>
    <xf numFmtId="31" fontId="7" fillId="0" borderId="4" xfId="0" applyNumberFormat="1" applyFont="1" applyBorder="1">
      <alignment vertical="center"/>
    </xf>
    <xf numFmtId="0" fontId="7" fillId="0" borderId="4" xfId="0" applyFont="1" applyBorder="1">
      <alignment vertical="center"/>
    </xf>
    <xf numFmtId="0" fontId="7" fillId="9" borderId="4" xfId="0" applyFont="1" applyFill="1" applyBorder="1">
      <alignment vertical="center"/>
    </xf>
    <xf numFmtId="0" fontId="0" fillId="9" borderId="0" xfId="0" applyFill="1">
      <alignment vertical="center"/>
    </xf>
    <xf numFmtId="181" fontId="44" fillId="10" borderId="28" xfId="6" applyNumberFormat="1" applyFont="1" applyFill="1" applyBorder="1"/>
    <xf numFmtId="0" fontId="23" fillId="3" borderId="15" xfId="0" applyFont="1" applyFill="1" applyBorder="1" applyAlignment="1">
      <alignment horizontal="center" vertical="center"/>
    </xf>
    <xf numFmtId="180" fontId="0" fillId="0" borderId="2" xfId="0" applyNumberFormat="1" applyBorder="1" applyProtection="1">
      <alignment vertical="center"/>
      <protection locked="0"/>
    </xf>
    <xf numFmtId="41" fontId="6" fillId="2" borderId="2" xfId="0" applyNumberFormat="1" applyFont="1" applyFill="1" applyBorder="1" applyAlignment="1">
      <alignment horizontal="center" vertical="center"/>
    </xf>
    <xf numFmtId="41" fontId="0" fillId="2" borderId="14" xfId="0" applyNumberFormat="1" applyFill="1" applyBorder="1" applyAlignment="1">
      <alignment horizontal="center" vertical="center"/>
    </xf>
    <xf numFmtId="0" fontId="7" fillId="0" borderId="5" xfId="0" applyFont="1" applyBorder="1" applyAlignment="1" applyProtection="1">
      <alignment vertical="center" wrapText="1"/>
      <protection locked="0"/>
    </xf>
    <xf numFmtId="0" fontId="7" fillId="0" borderId="6"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15" fillId="3" borderId="5" xfId="0" applyFont="1" applyFill="1" applyBorder="1" applyAlignment="1">
      <alignment horizontal="center" vertical="center"/>
    </xf>
    <xf numFmtId="0" fontId="15" fillId="3" borderId="7" xfId="0" applyFont="1" applyFill="1" applyBorder="1" applyAlignment="1">
      <alignment horizontal="center" vertical="center"/>
    </xf>
    <xf numFmtId="10" fontId="6" fillId="2" borderId="1" xfId="3" applyNumberFormat="1" applyFont="1" applyFill="1" applyBorder="1" applyProtection="1">
      <alignment vertical="center"/>
    </xf>
    <xf numFmtId="177" fontId="0" fillId="2" borderId="2" xfId="0" applyNumberFormat="1" applyFill="1" applyBorder="1" applyAlignment="1">
      <alignment horizontal="right" vertical="center"/>
    </xf>
    <xf numFmtId="0" fontId="7" fillId="2" borderId="25" xfId="0" quotePrefix="1" applyFont="1" applyFill="1" applyBorder="1" applyAlignment="1">
      <alignment horizontal="center" vertical="center"/>
    </xf>
    <xf numFmtId="0" fontId="7" fillId="2" borderId="26" xfId="0" quotePrefix="1" applyFont="1" applyFill="1" applyBorder="1" applyAlignment="1">
      <alignment horizontal="center" vertical="center"/>
    </xf>
    <xf numFmtId="0" fontId="7" fillId="2" borderId="27" xfId="0" quotePrefix="1" applyFont="1" applyFill="1" applyBorder="1" applyAlignment="1">
      <alignment horizontal="center" vertical="center"/>
    </xf>
    <xf numFmtId="41" fontId="0" fillId="2" borderId="15" xfId="0" applyNumberFormat="1" applyFill="1" applyBorder="1" applyAlignment="1">
      <alignment horizontal="center" vertical="center"/>
    </xf>
    <xf numFmtId="0" fontId="5" fillId="3" borderId="2" xfId="0" applyFont="1" applyFill="1" applyBorder="1" applyAlignment="1">
      <alignment horizontal="center" vertical="center"/>
    </xf>
    <xf numFmtId="41" fontId="0" fillId="2" borderId="2" xfId="0" applyNumberFormat="1" applyFill="1" applyBorder="1" applyAlignment="1">
      <alignment horizontal="center" vertical="center"/>
    </xf>
    <xf numFmtId="0" fontId="33" fillId="0" borderId="30" xfId="0" applyFont="1" applyBorder="1" applyAlignment="1">
      <alignment horizontal="center" vertical="center"/>
    </xf>
    <xf numFmtId="0" fontId="7" fillId="4" borderId="5" xfId="0" applyFont="1" applyFill="1" applyBorder="1">
      <alignment vertical="center"/>
    </xf>
    <xf numFmtId="0" fontId="7" fillId="4" borderId="7" xfId="0" applyFont="1" applyFill="1" applyBorder="1">
      <alignment vertical="center"/>
    </xf>
    <xf numFmtId="0" fontId="7" fillId="0" borderId="0" xfId="0" applyFont="1" applyAlignment="1">
      <alignment horizontal="center" vertical="center"/>
    </xf>
    <xf numFmtId="0" fontId="0" fillId="0" borderId="0" xfId="0" applyAlignment="1">
      <alignment horizontal="center" vertical="center"/>
    </xf>
    <xf numFmtId="0" fontId="15" fillId="3" borderId="2" xfId="0" applyFont="1" applyFill="1" applyBorder="1" applyAlignment="1">
      <alignment horizontal="center" vertical="center" wrapText="1"/>
    </xf>
    <xf numFmtId="55" fontId="7" fillId="2" borderId="2" xfId="0" applyNumberFormat="1" applyFont="1" applyFill="1" applyBorder="1" applyAlignment="1">
      <alignment horizontal="center" vertical="center"/>
    </xf>
    <xf numFmtId="41" fontId="7" fillId="0" borderId="2" xfId="0" applyNumberFormat="1" applyFont="1" applyBorder="1" applyAlignment="1" applyProtection="1">
      <alignment horizontal="center" vertical="center"/>
      <protection locked="0"/>
    </xf>
    <xf numFmtId="177" fontId="7" fillId="2" borderId="6" xfId="0" applyNumberFormat="1" applyFont="1" applyFill="1" applyBorder="1">
      <alignment vertical="center"/>
    </xf>
    <xf numFmtId="177" fontId="7" fillId="2" borderId="21" xfId="0" applyNumberFormat="1" applyFont="1" applyFill="1" applyBorder="1">
      <alignment vertical="center"/>
    </xf>
    <xf numFmtId="0" fontId="7" fillId="0" borderId="30" xfId="0" applyFont="1" applyBorder="1" applyAlignment="1">
      <alignment horizontal="center" vertical="center"/>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0" fontId="7" fillId="0" borderId="5" xfId="2" applyNumberFormat="1" applyFont="1" applyBorder="1" applyAlignment="1" applyProtection="1">
      <alignment horizontal="center" vertical="center" wrapText="1"/>
      <protection locked="0"/>
    </xf>
    <xf numFmtId="0" fontId="7" fillId="0" borderId="6" xfId="2" applyNumberFormat="1" applyFont="1" applyBorder="1" applyAlignment="1" applyProtection="1">
      <alignment horizontal="center" vertical="center" wrapText="1"/>
      <protection locked="0"/>
    </xf>
    <xf numFmtId="0" fontId="7" fillId="0" borderId="7" xfId="2" applyNumberFormat="1" applyFont="1" applyBorder="1" applyAlignment="1" applyProtection="1">
      <alignment horizontal="center" vertical="center" wrapText="1"/>
      <protection locked="0"/>
    </xf>
    <xf numFmtId="0" fontId="7" fillId="0" borderId="5" xfId="2" applyNumberFormat="1" applyFont="1" applyBorder="1" applyAlignment="1" applyProtection="1">
      <alignment horizontal="center" vertical="center"/>
      <protection locked="0"/>
    </xf>
    <xf numFmtId="0" fontId="7" fillId="0" borderId="6" xfId="2" applyNumberFormat="1" applyFont="1" applyBorder="1" applyAlignment="1" applyProtection="1">
      <alignment horizontal="center" vertical="center"/>
      <protection locked="0"/>
    </xf>
    <xf numFmtId="0" fontId="7" fillId="0" borderId="7" xfId="2" applyNumberFormat="1" applyFont="1" applyBorder="1" applyAlignment="1" applyProtection="1">
      <alignment horizontal="center" vertical="center"/>
      <protection locked="0"/>
    </xf>
    <xf numFmtId="178" fontId="6" fillId="2" borderId="5" xfId="0" applyNumberFormat="1" applyFont="1" applyFill="1" applyBorder="1" applyAlignment="1">
      <alignment horizontal="center" vertical="center"/>
    </xf>
    <xf numFmtId="178" fontId="6" fillId="2" borderId="7" xfId="0" applyNumberFormat="1" applyFont="1" applyFill="1" applyBorder="1" applyAlignment="1">
      <alignment horizontal="center" vertical="center"/>
    </xf>
    <xf numFmtId="41" fontId="6" fillId="0" borderId="5" xfId="0" applyNumberFormat="1" applyFont="1" applyBorder="1" applyAlignment="1" applyProtection="1">
      <alignment horizontal="right" vertical="center"/>
      <protection locked="0"/>
    </xf>
    <xf numFmtId="41" fontId="6" fillId="0" borderId="7" xfId="0" applyNumberFormat="1" applyFont="1" applyBorder="1" applyAlignment="1" applyProtection="1">
      <alignment horizontal="right" vertical="center"/>
      <protection locked="0"/>
    </xf>
    <xf numFmtId="0" fontId="7" fillId="3" borderId="5" xfId="0" applyFont="1" applyFill="1" applyBorder="1" applyAlignment="1">
      <alignment horizontal="center" vertical="center"/>
    </xf>
    <xf numFmtId="0" fontId="7" fillId="3" borderId="20" xfId="0" applyFont="1" applyFill="1" applyBorder="1" applyAlignment="1">
      <alignment horizontal="center" vertical="center"/>
    </xf>
    <xf numFmtId="41" fontId="7" fillId="0" borderId="8" xfId="0" applyNumberFormat="1" applyFont="1" applyBorder="1" applyProtection="1">
      <alignment vertical="center"/>
      <protection locked="0"/>
    </xf>
    <xf numFmtId="41" fontId="7" fillId="0" borderId="1" xfId="0" applyNumberFormat="1" applyFont="1" applyBorder="1" applyProtection="1">
      <alignment vertical="center"/>
      <protection locked="0"/>
    </xf>
    <xf numFmtId="41" fontId="6" fillId="0" borderId="5" xfId="0" applyNumberFormat="1" applyFont="1" applyBorder="1" applyAlignment="1" applyProtection="1">
      <alignment horizontal="center" vertical="center"/>
      <protection locked="0"/>
    </xf>
    <xf numFmtId="41" fontId="6" fillId="0" borderId="7" xfId="0" applyNumberFormat="1" applyFont="1" applyBorder="1" applyAlignment="1" applyProtection="1">
      <alignment horizontal="center" vertical="center"/>
      <protection locked="0"/>
    </xf>
    <xf numFmtId="41" fontId="6" fillId="2" borderId="5" xfId="0" applyNumberFormat="1" applyFont="1" applyFill="1" applyBorder="1" applyAlignment="1">
      <alignment horizontal="right" vertical="center"/>
    </xf>
    <xf numFmtId="41" fontId="6" fillId="2" borderId="7" xfId="0" applyNumberFormat="1" applyFont="1" applyFill="1" applyBorder="1" applyAlignment="1">
      <alignment horizontal="right" vertical="center"/>
    </xf>
    <xf numFmtId="41" fontId="7" fillId="2" borderId="8" xfId="0" applyNumberFormat="1" applyFont="1" applyFill="1" applyBorder="1">
      <alignment vertical="center"/>
    </xf>
    <xf numFmtId="41" fontId="7" fillId="2" borderId="1" xfId="0" applyNumberFormat="1" applyFont="1" applyFill="1" applyBorder="1">
      <alignment vertical="center"/>
    </xf>
    <xf numFmtId="41" fontId="0" fillId="0" borderId="2" xfId="0" applyNumberFormat="1" applyBorder="1" applyAlignment="1" applyProtection="1">
      <alignment horizontal="center" vertical="center"/>
      <protection locked="0"/>
    </xf>
    <xf numFmtId="0" fontId="6" fillId="0" borderId="13" xfId="0" applyFont="1" applyBorder="1" applyAlignment="1">
      <alignment horizontal="left" vertical="center"/>
    </xf>
    <xf numFmtId="0" fontId="6" fillId="0" borderId="19" xfId="0" applyFont="1" applyBorder="1" applyAlignment="1">
      <alignment horizontal="left" vertical="center"/>
    </xf>
    <xf numFmtId="0" fontId="6" fillId="0" borderId="15" xfId="0" applyFont="1" applyBorder="1" applyAlignment="1">
      <alignment horizontal="lef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10" xfId="0" applyFont="1" applyFill="1" applyBorder="1" applyAlignment="1">
      <alignment horizontal="center" vertical="center"/>
    </xf>
    <xf numFmtId="0" fontId="9" fillId="3" borderId="8" xfId="0" applyFont="1" applyFill="1" applyBorder="1" applyAlignment="1">
      <alignment horizontal="center" vertical="center"/>
    </xf>
    <xf numFmtId="41" fontId="7" fillId="0" borderId="9" xfId="0" applyNumberFormat="1" applyFont="1" applyBorder="1" applyProtection="1">
      <alignment vertical="center"/>
      <protection locked="0"/>
    </xf>
    <xf numFmtId="0" fontId="23" fillId="3" borderId="5" xfId="0" applyFont="1" applyFill="1" applyBorder="1" applyAlignment="1">
      <alignment horizontal="center" vertical="center"/>
    </xf>
    <xf numFmtId="0" fontId="23" fillId="3" borderId="7" xfId="0" applyFont="1" applyFill="1" applyBorder="1" applyAlignment="1">
      <alignment horizontal="center" vertical="center"/>
    </xf>
    <xf numFmtId="41" fontId="7" fillId="2" borderId="9" xfId="0" applyNumberFormat="1" applyFont="1" applyFill="1" applyBorder="1">
      <alignment vertical="center"/>
    </xf>
    <xf numFmtId="0" fontId="15" fillId="0" borderId="0" xfId="0" applyFont="1" applyAlignment="1">
      <alignment horizontal="center" vertical="center" wrapText="1"/>
    </xf>
    <xf numFmtId="55" fontId="7" fillId="0" borderId="0" xfId="0" applyNumberFormat="1" applyFont="1" applyAlignment="1">
      <alignment horizontal="center" vertical="center"/>
    </xf>
    <xf numFmtId="41" fontId="7" fillId="0" borderId="0" xfId="0" applyNumberFormat="1" applyFont="1" applyAlignment="1" applyProtection="1">
      <alignment horizontal="center" vertical="center"/>
      <protection locked="0"/>
    </xf>
    <xf numFmtId="0" fontId="20" fillId="3" borderId="7" xfId="0" applyFont="1" applyFill="1" applyBorder="1" applyAlignment="1">
      <alignment horizontal="center" vertical="center"/>
    </xf>
    <xf numFmtId="41" fontId="0" fillId="0" borderId="0" xfId="0" applyNumberFormat="1" applyAlignment="1">
      <alignment horizontal="center" vertical="center"/>
    </xf>
    <xf numFmtId="0" fontId="5" fillId="0" borderId="0" xfId="0" applyFont="1" applyAlignment="1">
      <alignment horizontal="center" vertical="center"/>
    </xf>
    <xf numFmtId="41" fontId="0" fillId="0" borderId="0" xfId="0" applyNumberFormat="1" applyAlignment="1" applyProtection="1">
      <alignment horizontal="center" vertical="center"/>
      <protection locked="0"/>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xf numFmtId="177" fontId="7" fillId="0" borderId="5" xfId="0" applyNumberFormat="1" applyFont="1" applyBorder="1" applyProtection="1">
      <alignment vertical="center"/>
      <protection locked="0"/>
    </xf>
    <xf numFmtId="177" fontId="7" fillId="0" borderId="7" xfId="0" applyNumberFormat="1" applyFont="1" applyBorder="1" applyProtection="1">
      <alignment vertical="center"/>
      <protection locked="0"/>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68">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ont>
        <b/>
        <i val="0"/>
        <color rgb="FFFF0000"/>
      </font>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78440</xdr:colOff>
      <xdr:row>74</xdr:row>
      <xdr:rowOff>248738</xdr:rowOff>
    </xdr:from>
    <xdr:to>
      <xdr:col>9</xdr:col>
      <xdr:colOff>778919</xdr:colOff>
      <xdr:row>84</xdr:row>
      <xdr:rowOff>280147</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10959352" y="22839797"/>
          <a:ext cx="4432038" cy="316905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6</xdr:col>
      <xdr:colOff>83752</xdr:colOff>
      <xdr:row>70</xdr:row>
      <xdr:rowOff>283845</xdr:rowOff>
    </xdr:from>
    <xdr:to>
      <xdr:col>9</xdr:col>
      <xdr:colOff>767428</xdr:colOff>
      <xdr:row>74</xdr:row>
      <xdr:rowOff>173078</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10964664" y="21619845"/>
          <a:ext cx="4415235" cy="114429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4</xdr:col>
      <xdr:colOff>192276</xdr:colOff>
      <xdr:row>101</xdr:row>
      <xdr:rowOff>304800</xdr:rowOff>
    </xdr:from>
    <xdr:to>
      <xdr:col>8</xdr:col>
      <xdr:colOff>967833</xdr:colOff>
      <xdr:row>115</xdr:row>
      <xdr:rowOff>11206</xdr:rowOff>
    </xdr:to>
    <xdr:sp macro="" textlink="">
      <xdr:nvSpPr>
        <xdr:cNvPr id="103" name="正方形/長方形 20">
          <a:extLst>
            <a:ext uri="{FF2B5EF4-FFF2-40B4-BE49-F238E27FC236}">
              <a16:creationId xmlns:a16="http://schemas.microsoft.com/office/drawing/2014/main" id="{47E2D82D-EE87-4D8B-8A70-436F5ED4835C}"/>
            </a:ext>
          </a:extLst>
        </xdr:cNvPr>
        <xdr:cNvSpPr/>
      </xdr:nvSpPr>
      <xdr:spPr>
        <a:xfrm>
          <a:off x="8462217" y="30896859"/>
          <a:ext cx="6075940" cy="41999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53953" y="932329"/>
          <a:ext cx="5597530" cy="236202"/>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6</xdr:col>
      <xdr:colOff>133976</xdr:colOff>
      <xdr:row>136</xdr:row>
      <xdr:rowOff>1464573</xdr:rowOff>
    </xdr:from>
    <xdr:to>
      <xdr:col>8</xdr:col>
      <xdr:colOff>515470</xdr:colOff>
      <xdr:row>137</xdr:row>
      <xdr:rowOff>334870</xdr:rowOff>
    </xdr:to>
    <xdr:sp macro="" textlink="">
      <xdr:nvSpPr>
        <xdr:cNvPr id="7" name="正方形/長方形 6">
          <a:extLst>
            <a:ext uri="{FF2B5EF4-FFF2-40B4-BE49-F238E27FC236}">
              <a16:creationId xmlns:a16="http://schemas.microsoft.com/office/drawing/2014/main" id="{7543C120-EF6A-413B-B7E2-8E423891A6AB}"/>
            </a:ext>
          </a:extLst>
        </xdr:cNvPr>
        <xdr:cNvSpPr/>
      </xdr:nvSpPr>
      <xdr:spPr>
        <a:xfrm>
          <a:off x="11014888" y="45369220"/>
          <a:ext cx="3070906" cy="69685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同一の事由で退職した従業員が複数いる場合は、各人の詳細事由をご記載ください。</a:t>
          </a:r>
          <a:endParaRPr kumimoji="1" lang="ja-JP" altLang="en-US" sz="1100" b="1">
            <a:solidFill>
              <a:sysClr val="windowText" lastClr="000000"/>
            </a:solidFill>
          </a:endParaRPr>
        </a:p>
      </xdr:txBody>
    </xdr:sp>
    <xdr:clientData/>
  </xdr:twoCellAnchor>
  <xdr:twoCellAnchor>
    <xdr:from>
      <xdr:col>3</xdr:col>
      <xdr:colOff>73572</xdr:colOff>
      <xdr:row>131</xdr:row>
      <xdr:rowOff>128697</xdr:rowOff>
    </xdr:from>
    <xdr:to>
      <xdr:col>5</xdr:col>
      <xdr:colOff>434982</xdr:colOff>
      <xdr:row>133</xdr:row>
      <xdr:rowOff>246152</xdr:rowOff>
    </xdr:to>
    <xdr:sp macro="" textlink="">
      <xdr:nvSpPr>
        <xdr:cNvPr id="13" name="正方形/長方形 12">
          <a:extLst>
            <a:ext uri="{FF2B5EF4-FFF2-40B4-BE49-F238E27FC236}">
              <a16:creationId xmlns:a16="http://schemas.microsoft.com/office/drawing/2014/main" id="{04F94A9B-7BBF-413B-9A15-8D269607DD09}"/>
            </a:ext>
          </a:extLst>
        </xdr:cNvPr>
        <xdr:cNvSpPr/>
      </xdr:nvSpPr>
      <xdr:spPr>
        <a:xfrm>
          <a:off x="5773332" y="40461357"/>
          <a:ext cx="3645630" cy="74229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n-ea"/>
              <a:ea typeface="+mn-ea"/>
            </a:rPr>
            <a:t>実績報告時</a:t>
          </a:r>
          <a:r>
            <a:rPr kumimoji="1" lang="ja-JP" altLang="en-US" sz="1100" b="1">
              <a:solidFill>
                <a:sysClr val="windowText" lastClr="000000"/>
              </a:solidFill>
              <a:latin typeface="+mn-ea"/>
              <a:ea typeface="+mn-ea"/>
            </a:rPr>
            <a:t>と比較した人数をご記入ください。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また、その人数が</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名の場合、</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をご記入ください。</a:t>
          </a:r>
          <a:endParaRPr kumimoji="1" lang="ja-JP" altLang="en-US" sz="1100" b="1">
            <a:solidFill>
              <a:sysClr val="windowText" lastClr="000000"/>
            </a:solidFill>
          </a:endParaRPr>
        </a:p>
      </xdr:txBody>
    </xdr:sp>
    <xdr:clientData/>
  </xdr:twoCellAnchor>
  <xdr:twoCellAnchor>
    <xdr:from>
      <xdr:col>6</xdr:col>
      <xdr:colOff>123265</xdr:colOff>
      <xdr:row>118</xdr:row>
      <xdr:rowOff>257735</xdr:rowOff>
    </xdr:from>
    <xdr:to>
      <xdr:col>9</xdr:col>
      <xdr:colOff>717177</xdr:colOff>
      <xdr:row>123</xdr:row>
      <xdr:rowOff>117549</xdr:rowOff>
    </xdr:to>
    <xdr:sp macro="" textlink="">
      <xdr:nvSpPr>
        <xdr:cNvPr id="4" name="正方形/長方形 3">
          <a:extLst>
            <a:ext uri="{FF2B5EF4-FFF2-40B4-BE49-F238E27FC236}">
              <a16:creationId xmlns:a16="http://schemas.microsoft.com/office/drawing/2014/main" id="{18EE0AFF-147A-4A8B-ABB8-FEE9F4C019EC}"/>
            </a:ext>
          </a:extLst>
        </xdr:cNvPr>
        <xdr:cNvSpPr/>
      </xdr:nvSpPr>
      <xdr:spPr>
        <a:xfrm>
          <a:off x="11004177" y="36284647"/>
          <a:ext cx="4325471" cy="157431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公募申請時点での最低賃金に該当する従業員の退職等の事由により、賃上げ実施前の基準となる事業場内最低賃金に変更があった場合、その変更後の最低賃金を基準として賃上げ要件</a:t>
          </a:r>
          <a:r>
            <a:rPr kumimoji="1" lang="en-US" altLang="ja-JP" sz="1100" b="1">
              <a:solidFill>
                <a:sysClr val="windowText" lastClr="000000"/>
              </a:solidFill>
              <a:latin typeface="+mn-ea"/>
              <a:ea typeface="+mn-ea"/>
            </a:rPr>
            <a:t>(+30</a:t>
          </a:r>
          <a:r>
            <a:rPr kumimoji="1" lang="ja-JP" altLang="en-US" sz="1100" b="1">
              <a:solidFill>
                <a:sysClr val="windowText" lastClr="000000"/>
              </a:solidFill>
              <a:latin typeface="+mn-ea"/>
              <a:ea typeface="+mn-ea"/>
            </a:rPr>
            <a:t>円以上</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の達成を判定します。</a:t>
          </a:r>
        </a:p>
        <a:p>
          <a:pPr algn="l"/>
          <a:r>
            <a:rPr kumimoji="1" lang="ja-JP" altLang="en-US" sz="1100" b="1">
              <a:solidFill>
                <a:sysClr val="windowText" lastClr="000000"/>
              </a:solidFill>
              <a:latin typeface="+mn-ea"/>
              <a:ea typeface="+mn-ea"/>
            </a:rPr>
            <a:t>上記の場合に該当する方は「公募申請時」欄に変更後の最低賃金をご記入ください。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105886</xdr:colOff>
      <xdr:row>74</xdr:row>
      <xdr:rowOff>244928</xdr:rowOff>
    </xdr:from>
    <xdr:to>
      <xdr:col>9</xdr:col>
      <xdr:colOff>649356</xdr:colOff>
      <xdr:row>82</xdr:row>
      <xdr:rowOff>293077</xdr:rowOff>
    </xdr:to>
    <xdr:sp macro="" textlink="">
      <xdr:nvSpPr>
        <xdr:cNvPr id="2" name="正方形/長方形 1">
          <a:extLst>
            <a:ext uri="{FF2B5EF4-FFF2-40B4-BE49-F238E27FC236}">
              <a16:creationId xmlns:a16="http://schemas.microsoft.com/office/drawing/2014/main" id="{8913F39B-A3ED-4159-9B05-AC00E54132CE}"/>
            </a:ext>
          </a:extLst>
        </xdr:cNvPr>
        <xdr:cNvSpPr/>
      </xdr:nvSpPr>
      <xdr:spPr>
        <a:xfrm>
          <a:off x="8373098" y="23153774"/>
          <a:ext cx="6893470" cy="258814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120969</xdr:colOff>
      <xdr:row>70</xdr:row>
      <xdr:rowOff>283845</xdr:rowOff>
    </xdr:from>
    <xdr:to>
      <xdr:col>9</xdr:col>
      <xdr:colOff>643891</xdr:colOff>
      <xdr:row>73</xdr:row>
      <xdr:rowOff>261937</xdr:rowOff>
    </xdr:to>
    <xdr:sp macro="" textlink="">
      <xdr:nvSpPr>
        <xdr:cNvPr id="3" name="正方形/長方形 5">
          <a:extLst>
            <a:ext uri="{FF2B5EF4-FFF2-40B4-BE49-F238E27FC236}">
              <a16:creationId xmlns:a16="http://schemas.microsoft.com/office/drawing/2014/main" id="{CAED1EB0-DC1F-4D80-B5D2-935FC649F460}"/>
            </a:ext>
          </a:extLst>
        </xdr:cNvPr>
        <xdr:cNvSpPr/>
      </xdr:nvSpPr>
      <xdr:spPr>
        <a:xfrm>
          <a:off x="8372000" y="23691533"/>
          <a:ext cx="6464141" cy="90677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5" name="正方形/長方形 7">
          <a:extLst>
            <a:ext uri="{FF2B5EF4-FFF2-40B4-BE49-F238E27FC236}">
              <a16:creationId xmlns:a16="http://schemas.microsoft.com/office/drawing/2014/main" id="{6825D14C-D2AE-4BF5-8AD7-A4C090608F39}"/>
            </a:ext>
          </a:extLst>
        </xdr:cNvPr>
        <xdr:cNvSpPr/>
      </xdr:nvSpPr>
      <xdr:spPr>
        <a:xfrm>
          <a:off x="8341725" y="16160117"/>
          <a:ext cx="5686647"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6" name="正方形/長方形 9">
          <a:extLst>
            <a:ext uri="{FF2B5EF4-FFF2-40B4-BE49-F238E27FC236}">
              <a16:creationId xmlns:a16="http://schemas.microsoft.com/office/drawing/2014/main" id="{8025DD85-77FD-42AE-8866-EBCC14834A43}"/>
            </a:ext>
          </a:extLst>
        </xdr:cNvPr>
        <xdr:cNvSpPr/>
      </xdr:nvSpPr>
      <xdr:spPr>
        <a:xfrm>
          <a:off x="8341724" y="18374204"/>
          <a:ext cx="5686647"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7" name="正方形/長方形 10">
          <a:extLst>
            <a:ext uri="{FF2B5EF4-FFF2-40B4-BE49-F238E27FC236}">
              <a16:creationId xmlns:a16="http://schemas.microsoft.com/office/drawing/2014/main" id="{FA04B8DA-3CF9-49C3-A576-11689C09C4C8}"/>
            </a:ext>
          </a:extLst>
        </xdr:cNvPr>
        <xdr:cNvSpPr/>
      </xdr:nvSpPr>
      <xdr:spPr>
        <a:xfrm>
          <a:off x="8362408" y="20907375"/>
          <a:ext cx="5686647"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8" name="正方形/長方形 7">
          <a:extLst>
            <a:ext uri="{FF2B5EF4-FFF2-40B4-BE49-F238E27FC236}">
              <a16:creationId xmlns:a16="http://schemas.microsoft.com/office/drawing/2014/main" id="{4A6C4B5C-7B0F-453D-B588-21AE5D14ED8A}"/>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10" name="グループ化 9">
          <a:extLst>
            <a:ext uri="{FF2B5EF4-FFF2-40B4-BE49-F238E27FC236}">
              <a16:creationId xmlns:a16="http://schemas.microsoft.com/office/drawing/2014/main" id="{A4E95AFA-17AD-47AA-8EDA-180ECA6395CB}"/>
            </a:ext>
          </a:extLst>
        </xdr:cNvPr>
        <xdr:cNvGrpSpPr/>
      </xdr:nvGrpSpPr>
      <xdr:grpSpPr>
        <a:xfrm>
          <a:off x="5847862" y="937846"/>
          <a:ext cx="5594723" cy="238107"/>
          <a:chOff x="7478959" y="973667"/>
          <a:chExt cx="5620566" cy="243956"/>
        </a:xfrm>
      </xdr:grpSpPr>
      <xdr:sp macro="" textlink="">
        <xdr:nvSpPr>
          <xdr:cNvPr id="11" name="正方形/長方形 172">
            <a:extLst>
              <a:ext uri="{FF2B5EF4-FFF2-40B4-BE49-F238E27FC236}">
                <a16:creationId xmlns:a16="http://schemas.microsoft.com/office/drawing/2014/main" id="{8732C66B-E7B3-8243-F2A1-77D9B0B131B4}"/>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2" name="正方形/長方形 11">
            <a:extLst>
              <a:ext uri="{FF2B5EF4-FFF2-40B4-BE49-F238E27FC236}">
                <a16:creationId xmlns:a16="http://schemas.microsoft.com/office/drawing/2014/main" id="{8C8358AB-9840-38A4-8E20-730DB1767091}"/>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3" name="正方形/長方形 172">
            <a:extLst>
              <a:ext uri="{FF2B5EF4-FFF2-40B4-BE49-F238E27FC236}">
                <a16:creationId xmlns:a16="http://schemas.microsoft.com/office/drawing/2014/main" id="{DBCA8970-B32A-7694-858A-1EE34FF5466F}"/>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4" name="正方形/長方形 13">
            <a:extLst>
              <a:ext uri="{FF2B5EF4-FFF2-40B4-BE49-F238E27FC236}">
                <a16:creationId xmlns:a16="http://schemas.microsoft.com/office/drawing/2014/main" id="{18476E1F-477A-6D05-63E6-D8556B1E31BF}"/>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5" name="正方形/長方形 14">
            <a:extLst>
              <a:ext uri="{FF2B5EF4-FFF2-40B4-BE49-F238E27FC236}">
                <a16:creationId xmlns:a16="http://schemas.microsoft.com/office/drawing/2014/main" id="{2456C70E-E037-0739-1BD3-76DC5FE05A7E}"/>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192276</xdr:colOff>
      <xdr:row>99</xdr:row>
      <xdr:rowOff>304801</xdr:rowOff>
    </xdr:from>
    <xdr:to>
      <xdr:col>8</xdr:col>
      <xdr:colOff>967833</xdr:colOff>
      <xdr:row>113</xdr:row>
      <xdr:rowOff>1</xdr:rowOff>
    </xdr:to>
    <xdr:sp macro="" textlink="">
      <xdr:nvSpPr>
        <xdr:cNvPr id="9" name="正方形/長方形 20">
          <a:extLst>
            <a:ext uri="{FF2B5EF4-FFF2-40B4-BE49-F238E27FC236}">
              <a16:creationId xmlns:a16="http://schemas.microsoft.com/office/drawing/2014/main" id="{88111882-114D-438B-8872-35129999B418}"/>
            </a:ext>
          </a:extLst>
        </xdr:cNvPr>
        <xdr:cNvSpPr/>
      </xdr:nvSpPr>
      <xdr:spPr>
        <a:xfrm>
          <a:off x="8459488" y="30870282"/>
          <a:ext cx="6087576" cy="423789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6</xdr:col>
      <xdr:colOff>133976</xdr:colOff>
      <xdr:row>131</xdr:row>
      <xdr:rowOff>1464573</xdr:rowOff>
    </xdr:from>
    <xdr:to>
      <xdr:col>8</xdr:col>
      <xdr:colOff>525096</xdr:colOff>
      <xdr:row>132</xdr:row>
      <xdr:rowOff>334870</xdr:rowOff>
    </xdr:to>
    <xdr:sp macro="" textlink="">
      <xdr:nvSpPr>
        <xdr:cNvPr id="4" name="正方形/長方形 3">
          <a:extLst>
            <a:ext uri="{FF2B5EF4-FFF2-40B4-BE49-F238E27FC236}">
              <a16:creationId xmlns:a16="http://schemas.microsoft.com/office/drawing/2014/main" id="{F64F6E8B-9D73-4619-AF47-133458A6EAD2}"/>
            </a:ext>
          </a:extLst>
        </xdr:cNvPr>
        <xdr:cNvSpPr/>
      </xdr:nvSpPr>
      <xdr:spPr>
        <a:xfrm>
          <a:off x="11014457" y="42605246"/>
          <a:ext cx="3089870" cy="70202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同一の事由で退職した従業員が複数いる場合は、各人の詳細事由をご記載ください。</a:t>
          </a:r>
          <a:endParaRPr kumimoji="1" lang="ja-JP" altLang="en-US" sz="1100" b="1">
            <a:solidFill>
              <a:sysClr val="windowText" lastClr="000000"/>
            </a:solidFill>
          </a:endParaRPr>
        </a:p>
      </xdr:txBody>
    </xdr:sp>
    <xdr:clientData/>
  </xdr:twoCellAnchor>
  <xdr:twoCellAnchor>
    <xdr:from>
      <xdr:col>3</xdr:col>
      <xdr:colOff>73572</xdr:colOff>
      <xdr:row>126</xdr:row>
      <xdr:rowOff>128697</xdr:rowOff>
    </xdr:from>
    <xdr:to>
      <xdr:col>5</xdr:col>
      <xdr:colOff>434982</xdr:colOff>
      <xdr:row>128</xdr:row>
      <xdr:rowOff>246152</xdr:rowOff>
    </xdr:to>
    <xdr:sp macro="" textlink="">
      <xdr:nvSpPr>
        <xdr:cNvPr id="16" name="正方形/長方形 15">
          <a:extLst>
            <a:ext uri="{FF2B5EF4-FFF2-40B4-BE49-F238E27FC236}">
              <a16:creationId xmlns:a16="http://schemas.microsoft.com/office/drawing/2014/main" id="{12833075-C72F-43ED-97FB-D77AA69672AB}"/>
            </a:ext>
          </a:extLst>
        </xdr:cNvPr>
        <xdr:cNvSpPr/>
      </xdr:nvSpPr>
      <xdr:spPr>
        <a:xfrm>
          <a:off x="5773332" y="37283817"/>
          <a:ext cx="3577050" cy="74229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n-ea"/>
              <a:ea typeface="+mn-ea"/>
            </a:rPr>
            <a:t>前回報告時</a:t>
          </a:r>
          <a:r>
            <a:rPr kumimoji="1" lang="ja-JP" altLang="en-US" sz="1100" b="1">
              <a:solidFill>
                <a:sysClr val="windowText" lastClr="000000"/>
              </a:solidFill>
              <a:latin typeface="+mn-ea"/>
              <a:ea typeface="+mn-ea"/>
            </a:rPr>
            <a:t>と比較した人数をご記入ください。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また、その人数が</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名の場合、</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をご記入ください。</a:t>
          </a:r>
          <a:endParaRPr kumimoji="1" lang="ja-JP" alt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105886</xdr:colOff>
      <xdr:row>74</xdr:row>
      <xdr:rowOff>244929</xdr:rowOff>
    </xdr:from>
    <xdr:to>
      <xdr:col>9</xdr:col>
      <xdr:colOff>649356</xdr:colOff>
      <xdr:row>83</xdr:row>
      <xdr:rowOff>0</xdr:rowOff>
    </xdr:to>
    <xdr:sp macro="" textlink="">
      <xdr:nvSpPr>
        <xdr:cNvPr id="2" name="正方形/長方形 1">
          <a:extLst>
            <a:ext uri="{FF2B5EF4-FFF2-40B4-BE49-F238E27FC236}">
              <a16:creationId xmlns:a16="http://schemas.microsoft.com/office/drawing/2014/main" id="{D06B005C-B173-4808-B04D-3DAD577F4AE0}"/>
            </a:ext>
          </a:extLst>
        </xdr:cNvPr>
        <xdr:cNvSpPr/>
      </xdr:nvSpPr>
      <xdr:spPr>
        <a:xfrm>
          <a:off x="8356917" y="22581054"/>
          <a:ext cx="6877595" cy="25411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120969</xdr:colOff>
      <xdr:row>70</xdr:row>
      <xdr:rowOff>283845</xdr:rowOff>
    </xdr:from>
    <xdr:to>
      <xdr:col>9</xdr:col>
      <xdr:colOff>643891</xdr:colOff>
      <xdr:row>73</xdr:row>
      <xdr:rowOff>261937</xdr:rowOff>
    </xdr:to>
    <xdr:sp macro="" textlink="">
      <xdr:nvSpPr>
        <xdr:cNvPr id="3" name="正方形/長方形 5">
          <a:extLst>
            <a:ext uri="{FF2B5EF4-FFF2-40B4-BE49-F238E27FC236}">
              <a16:creationId xmlns:a16="http://schemas.microsoft.com/office/drawing/2014/main" id="{6F942DB2-DB20-4FE4-A4CF-988CEA6D1D77}"/>
            </a:ext>
          </a:extLst>
        </xdr:cNvPr>
        <xdr:cNvSpPr/>
      </xdr:nvSpPr>
      <xdr:spPr>
        <a:xfrm>
          <a:off x="8381049" y="21680805"/>
          <a:ext cx="6864667" cy="91535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4" name="正方形/長方形 7">
          <a:extLst>
            <a:ext uri="{FF2B5EF4-FFF2-40B4-BE49-F238E27FC236}">
              <a16:creationId xmlns:a16="http://schemas.microsoft.com/office/drawing/2014/main" id="{1E0A3ED9-77A1-4085-AAC1-900847AE1483}"/>
            </a:ext>
          </a:extLst>
        </xdr:cNvPr>
        <xdr:cNvSpPr/>
      </xdr:nvSpPr>
      <xdr:spPr>
        <a:xfrm>
          <a:off x="8341725" y="138169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5" name="正方形/長方形 9">
          <a:extLst>
            <a:ext uri="{FF2B5EF4-FFF2-40B4-BE49-F238E27FC236}">
              <a16:creationId xmlns:a16="http://schemas.microsoft.com/office/drawing/2014/main" id="{EBF54C76-E461-4673-9124-16E0C312D2C9}"/>
            </a:ext>
          </a:extLst>
        </xdr:cNvPr>
        <xdr:cNvSpPr/>
      </xdr:nvSpPr>
      <xdr:spPr>
        <a:xfrm>
          <a:off x="8341724" y="160310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6" name="正方形/長方形 10">
          <a:extLst>
            <a:ext uri="{FF2B5EF4-FFF2-40B4-BE49-F238E27FC236}">
              <a16:creationId xmlns:a16="http://schemas.microsoft.com/office/drawing/2014/main" id="{ABC3B3E7-2FFC-442B-86DC-0A06455C9B01}"/>
            </a:ext>
          </a:extLst>
        </xdr:cNvPr>
        <xdr:cNvSpPr/>
      </xdr:nvSpPr>
      <xdr:spPr>
        <a:xfrm>
          <a:off x="8362408" y="185642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A410A0C1-2E57-4F45-9D0D-B9DEF5037C00}"/>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3</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581105</xdr:colOff>
      <xdr:row>5</xdr:row>
      <xdr:rowOff>1887</xdr:rowOff>
    </xdr:to>
    <xdr:grpSp>
      <xdr:nvGrpSpPr>
        <xdr:cNvPr id="8" name="グループ化 7">
          <a:extLst>
            <a:ext uri="{FF2B5EF4-FFF2-40B4-BE49-F238E27FC236}">
              <a16:creationId xmlns:a16="http://schemas.microsoft.com/office/drawing/2014/main" id="{519DC961-E12A-4744-9F9E-E8FFC3AAFD73}"/>
            </a:ext>
          </a:extLst>
        </xdr:cNvPr>
        <xdr:cNvGrpSpPr/>
      </xdr:nvGrpSpPr>
      <xdr:grpSpPr>
        <a:xfrm>
          <a:off x="5848350" y="952500"/>
          <a:ext cx="5600780" cy="240012"/>
          <a:chOff x="7478959" y="973667"/>
          <a:chExt cx="5620566" cy="243956"/>
        </a:xfrm>
      </xdr:grpSpPr>
      <xdr:sp macro="" textlink="">
        <xdr:nvSpPr>
          <xdr:cNvPr id="9" name="正方形/長方形 172">
            <a:extLst>
              <a:ext uri="{FF2B5EF4-FFF2-40B4-BE49-F238E27FC236}">
                <a16:creationId xmlns:a16="http://schemas.microsoft.com/office/drawing/2014/main" id="{B7C52E2F-F787-5D72-9B61-29C7069F3851}"/>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C9B18221-0F6E-88D1-52AD-16607DCB8989}"/>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1A7810FB-1D95-0109-678F-E8C51950FD14}"/>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2D2E9C8A-6969-C98D-CCD7-0A60F864E740}"/>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8371DE86-80F3-A02C-6572-1118ACB0AF04}"/>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192276</xdr:colOff>
      <xdr:row>99</xdr:row>
      <xdr:rowOff>304800</xdr:rowOff>
    </xdr:from>
    <xdr:to>
      <xdr:col>8</xdr:col>
      <xdr:colOff>967833</xdr:colOff>
      <xdr:row>113</xdr:row>
      <xdr:rowOff>11906</xdr:rowOff>
    </xdr:to>
    <xdr:sp macro="" textlink="">
      <xdr:nvSpPr>
        <xdr:cNvPr id="14" name="正方形/長方形 20">
          <a:extLst>
            <a:ext uri="{FF2B5EF4-FFF2-40B4-BE49-F238E27FC236}">
              <a16:creationId xmlns:a16="http://schemas.microsoft.com/office/drawing/2014/main" id="{4E6A4CA5-B8A0-4F66-8AB9-406E4B720728}"/>
            </a:ext>
          </a:extLst>
        </xdr:cNvPr>
        <xdr:cNvSpPr/>
      </xdr:nvSpPr>
      <xdr:spPr>
        <a:xfrm>
          <a:off x="8443307" y="30118050"/>
          <a:ext cx="6073839" cy="4148137"/>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6</xdr:col>
      <xdr:colOff>133976</xdr:colOff>
      <xdr:row>131</xdr:row>
      <xdr:rowOff>1464573</xdr:rowOff>
    </xdr:from>
    <xdr:to>
      <xdr:col>8</xdr:col>
      <xdr:colOff>476249</xdr:colOff>
      <xdr:row>132</xdr:row>
      <xdr:rowOff>334870</xdr:rowOff>
    </xdr:to>
    <xdr:sp macro="" textlink="">
      <xdr:nvSpPr>
        <xdr:cNvPr id="16" name="正方形/長方形 15">
          <a:extLst>
            <a:ext uri="{FF2B5EF4-FFF2-40B4-BE49-F238E27FC236}">
              <a16:creationId xmlns:a16="http://schemas.microsoft.com/office/drawing/2014/main" id="{3C413381-C5C5-44DF-B3A1-396D22891EFF}"/>
            </a:ext>
          </a:extLst>
        </xdr:cNvPr>
        <xdr:cNvSpPr/>
      </xdr:nvSpPr>
      <xdr:spPr>
        <a:xfrm>
          <a:off x="10992476" y="41624354"/>
          <a:ext cx="3033086" cy="70386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同一の事由で退職した従業員が複数いる場合は、各人の詳細事由をご記載ください。</a:t>
          </a:r>
          <a:endParaRPr kumimoji="1" lang="ja-JP" altLang="en-US" sz="1100" b="1">
            <a:solidFill>
              <a:sysClr val="windowText" lastClr="000000"/>
            </a:solidFill>
          </a:endParaRPr>
        </a:p>
      </xdr:txBody>
    </xdr:sp>
    <xdr:clientData/>
  </xdr:twoCellAnchor>
  <xdr:twoCellAnchor>
    <xdr:from>
      <xdr:col>3</xdr:col>
      <xdr:colOff>73572</xdr:colOff>
      <xdr:row>126</xdr:row>
      <xdr:rowOff>128697</xdr:rowOff>
    </xdr:from>
    <xdr:to>
      <xdr:col>5</xdr:col>
      <xdr:colOff>434982</xdr:colOff>
      <xdr:row>128</xdr:row>
      <xdr:rowOff>246152</xdr:rowOff>
    </xdr:to>
    <xdr:sp macro="" textlink="">
      <xdr:nvSpPr>
        <xdr:cNvPr id="17" name="正方形/長方形 16">
          <a:extLst>
            <a:ext uri="{FF2B5EF4-FFF2-40B4-BE49-F238E27FC236}">
              <a16:creationId xmlns:a16="http://schemas.microsoft.com/office/drawing/2014/main" id="{67F84017-D9F1-49A2-B3C3-6801CD956829}"/>
            </a:ext>
          </a:extLst>
        </xdr:cNvPr>
        <xdr:cNvSpPr/>
      </xdr:nvSpPr>
      <xdr:spPr>
        <a:xfrm>
          <a:off x="5769522" y="39280257"/>
          <a:ext cx="3584670" cy="74610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n-ea"/>
              <a:ea typeface="+mn-ea"/>
            </a:rPr>
            <a:t>前回報告時</a:t>
          </a:r>
          <a:r>
            <a:rPr kumimoji="1" lang="ja-JP" altLang="en-US" sz="1100" b="1">
              <a:solidFill>
                <a:sysClr val="windowText" lastClr="000000"/>
              </a:solidFill>
              <a:latin typeface="+mn-ea"/>
              <a:ea typeface="+mn-ea"/>
            </a:rPr>
            <a:t>と比較した人数をご記入ください。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また、その人数が</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名の場合、</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をご記入ください。</a:t>
          </a:r>
          <a:endParaRPr kumimoji="1" lang="ja-JP" altLang="en-US" sz="1100" b="1">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105886</xdr:colOff>
      <xdr:row>74</xdr:row>
      <xdr:rowOff>244928</xdr:rowOff>
    </xdr:from>
    <xdr:to>
      <xdr:col>9</xdr:col>
      <xdr:colOff>649356</xdr:colOff>
      <xdr:row>83</xdr:row>
      <xdr:rowOff>11906</xdr:rowOff>
    </xdr:to>
    <xdr:sp macro="" textlink="">
      <xdr:nvSpPr>
        <xdr:cNvPr id="2" name="正方形/長方形 1">
          <a:extLst>
            <a:ext uri="{FF2B5EF4-FFF2-40B4-BE49-F238E27FC236}">
              <a16:creationId xmlns:a16="http://schemas.microsoft.com/office/drawing/2014/main" id="{703A0B00-4AEA-4C26-AE8E-1BC2B6BFDE5B}"/>
            </a:ext>
          </a:extLst>
        </xdr:cNvPr>
        <xdr:cNvSpPr/>
      </xdr:nvSpPr>
      <xdr:spPr>
        <a:xfrm>
          <a:off x="8356917" y="22581053"/>
          <a:ext cx="6877595" cy="255304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120969</xdr:colOff>
      <xdr:row>70</xdr:row>
      <xdr:rowOff>283845</xdr:rowOff>
    </xdr:from>
    <xdr:to>
      <xdr:col>9</xdr:col>
      <xdr:colOff>643891</xdr:colOff>
      <xdr:row>73</xdr:row>
      <xdr:rowOff>261937</xdr:rowOff>
    </xdr:to>
    <xdr:sp macro="" textlink="">
      <xdr:nvSpPr>
        <xdr:cNvPr id="3" name="正方形/長方形 5">
          <a:extLst>
            <a:ext uri="{FF2B5EF4-FFF2-40B4-BE49-F238E27FC236}">
              <a16:creationId xmlns:a16="http://schemas.microsoft.com/office/drawing/2014/main" id="{35274D19-8198-4C53-A1AC-CD3BD56D84C1}"/>
            </a:ext>
          </a:extLst>
        </xdr:cNvPr>
        <xdr:cNvSpPr/>
      </xdr:nvSpPr>
      <xdr:spPr>
        <a:xfrm>
          <a:off x="8381049" y="21680805"/>
          <a:ext cx="6864667" cy="91535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45</xdr:row>
      <xdr:rowOff>285752</xdr:rowOff>
    </xdr:from>
    <xdr:to>
      <xdr:col>8</xdr:col>
      <xdr:colOff>851487</xdr:colOff>
      <xdr:row>50</xdr:row>
      <xdr:rowOff>107156</xdr:rowOff>
    </xdr:to>
    <xdr:sp macro="" textlink="">
      <xdr:nvSpPr>
        <xdr:cNvPr id="4" name="正方形/長方形 7">
          <a:extLst>
            <a:ext uri="{FF2B5EF4-FFF2-40B4-BE49-F238E27FC236}">
              <a16:creationId xmlns:a16="http://schemas.microsoft.com/office/drawing/2014/main" id="{F415E901-5E58-413A-800D-05FF616E62C6}"/>
            </a:ext>
          </a:extLst>
        </xdr:cNvPr>
        <xdr:cNvSpPr/>
      </xdr:nvSpPr>
      <xdr:spPr>
        <a:xfrm>
          <a:off x="8341725" y="138169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52</xdr:row>
      <xdr:rowOff>297659</xdr:rowOff>
    </xdr:from>
    <xdr:to>
      <xdr:col>8</xdr:col>
      <xdr:colOff>851486</xdr:colOff>
      <xdr:row>58</xdr:row>
      <xdr:rowOff>0</xdr:rowOff>
    </xdr:to>
    <xdr:sp macro="" textlink="">
      <xdr:nvSpPr>
        <xdr:cNvPr id="5" name="正方形/長方形 9">
          <a:extLst>
            <a:ext uri="{FF2B5EF4-FFF2-40B4-BE49-F238E27FC236}">
              <a16:creationId xmlns:a16="http://schemas.microsoft.com/office/drawing/2014/main" id="{07558C7B-E40D-408E-A1F5-3133CA721F6D}"/>
            </a:ext>
          </a:extLst>
        </xdr:cNvPr>
        <xdr:cNvSpPr/>
      </xdr:nvSpPr>
      <xdr:spPr>
        <a:xfrm>
          <a:off x="8341724" y="160310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61</xdr:row>
      <xdr:rowOff>0</xdr:rowOff>
    </xdr:from>
    <xdr:to>
      <xdr:col>8</xdr:col>
      <xdr:colOff>875980</xdr:colOff>
      <xdr:row>67</xdr:row>
      <xdr:rowOff>263979</xdr:rowOff>
    </xdr:to>
    <xdr:sp macro="" textlink="">
      <xdr:nvSpPr>
        <xdr:cNvPr id="6" name="正方形/長方形 10">
          <a:extLst>
            <a:ext uri="{FF2B5EF4-FFF2-40B4-BE49-F238E27FC236}">
              <a16:creationId xmlns:a16="http://schemas.microsoft.com/office/drawing/2014/main" id="{8EABA630-00F9-4EDD-A8AA-6266AA6829C6}"/>
            </a:ext>
          </a:extLst>
        </xdr:cNvPr>
        <xdr:cNvSpPr/>
      </xdr:nvSpPr>
      <xdr:spPr>
        <a:xfrm>
          <a:off x="8362408" y="185642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78FBD7A4-9355-424C-ACEA-17E5193825B6}"/>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4</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583010</xdr:colOff>
      <xdr:row>5</xdr:row>
      <xdr:rowOff>1887</xdr:rowOff>
    </xdr:to>
    <xdr:grpSp>
      <xdr:nvGrpSpPr>
        <xdr:cNvPr id="8" name="グループ化 7">
          <a:extLst>
            <a:ext uri="{FF2B5EF4-FFF2-40B4-BE49-F238E27FC236}">
              <a16:creationId xmlns:a16="http://schemas.microsoft.com/office/drawing/2014/main" id="{5DAB10CF-291B-4BDE-9AC2-4C502AF5B6D8}"/>
            </a:ext>
          </a:extLst>
        </xdr:cNvPr>
        <xdr:cNvGrpSpPr/>
      </xdr:nvGrpSpPr>
      <xdr:grpSpPr>
        <a:xfrm>
          <a:off x="5853953" y="932329"/>
          <a:ext cx="5603245" cy="234970"/>
          <a:chOff x="7478959" y="973667"/>
          <a:chExt cx="5620566" cy="243956"/>
        </a:xfrm>
      </xdr:grpSpPr>
      <xdr:sp macro="" textlink="">
        <xdr:nvSpPr>
          <xdr:cNvPr id="9" name="正方形/長方形 172">
            <a:extLst>
              <a:ext uri="{FF2B5EF4-FFF2-40B4-BE49-F238E27FC236}">
                <a16:creationId xmlns:a16="http://schemas.microsoft.com/office/drawing/2014/main" id="{2C621098-C7D3-9215-DDAC-2067D88004B4}"/>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38BD6B0B-D744-A4BA-4739-1847AD677932}"/>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36F126C2-7016-06CD-9A15-3F52CF2CC8D8}"/>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A9163A04-AC27-D190-18FC-0838641D789D}"/>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1DEE21D7-AC40-C0B5-CDF4-47E02B86CAB9}"/>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192276</xdr:colOff>
      <xdr:row>99</xdr:row>
      <xdr:rowOff>304800</xdr:rowOff>
    </xdr:from>
    <xdr:to>
      <xdr:col>8</xdr:col>
      <xdr:colOff>967833</xdr:colOff>
      <xdr:row>112</xdr:row>
      <xdr:rowOff>297656</xdr:rowOff>
    </xdr:to>
    <xdr:sp macro="" textlink="">
      <xdr:nvSpPr>
        <xdr:cNvPr id="14" name="正方形/長方形 20">
          <a:extLst>
            <a:ext uri="{FF2B5EF4-FFF2-40B4-BE49-F238E27FC236}">
              <a16:creationId xmlns:a16="http://schemas.microsoft.com/office/drawing/2014/main" id="{1C3C02BA-2858-4964-9A9D-1C75F3A30964}"/>
            </a:ext>
          </a:extLst>
        </xdr:cNvPr>
        <xdr:cNvSpPr/>
      </xdr:nvSpPr>
      <xdr:spPr>
        <a:xfrm>
          <a:off x="8443307" y="30118050"/>
          <a:ext cx="6073839" cy="41243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採用したバリュエーションの手法（該当する項目全てに〇</a:t>
          </a:r>
          <a:r>
            <a:rPr kumimoji="1" lang="en-US" altLang="ja-JP" sz="1200" b="1">
              <a:solidFill>
                <a:schemeClr val="tx1"/>
              </a:solidFill>
            </a:rPr>
            <a:t>,×</a:t>
          </a:r>
          <a:r>
            <a:rPr kumimoji="1" lang="ja-JP" altLang="en-US" sz="1200" b="1">
              <a:solidFill>
                <a:schemeClr val="tx1"/>
              </a:solidFill>
            </a:rPr>
            <a:t>を入力）について</a:t>
          </a:r>
        </a:p>
        <a:p>
          <a:pPr algn="l"/>
          <a:r>
            <a:rPr kumimoji="1" lang="ja-JP" altLang="en-US" sz="1100" b="1">
              <a:solidFill>
                <a:schemeClr val="tx1"/>
              </a:solidFill>
            </a:rPr>
            <a:t>①</a:t>
          </a:r>
          <a:r>
            <a:rPr kumimoji="1" lang="en-US" altLang="ja-JP" sz="1100" b="1">
              <a:solidFill>
                <a:schemeClr val="tx1"/>
              </a:solidFill>
            </a:rPr>
            <a:t>DCF</a:t>
          </a:r>
          <a:r>
            <a:rPr kumimoji="1" lang="ja-JP" altLang="en-US" sz="1100" b="1">
              <a:solidFill>
                <a:schemeClr val="tx1"/>
              </a:solidFill>
            </a:rPr>
            <a:t>法</a:t>
          </a:r>
        </a:p>
        <a:p>
          <a:pPr algn="l"/>
          <a:r>
            <a:rPr kumimoji="1" lang="ja-JP" altLang="en-US" sz="1100" b="0">
              <a:solidFill>
                <a:schemeClr val="tx1"/>
              </a:solidFill>
            </a:rPr>
            <a:t>将来フリーキャッシュフローを現在価値に割引いて企業価値を算出する方法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②マルチプル法</a:t>
          </a:r>
        </a:p>
        <a:p>
          <a:pPr algn="l"/>
          <a:r>
            <a:rPr kumimoji="1" lang="ja-JP" altLang="en-US" sz="1100" b="0">
              <a:solidFill>
                <a:schemeClr val="tx1"/>
              </a:solidFill>
            </a:rPr>
            <a:t>代表例：</a:t>
          </a:r>
          <a:r>
            <a:rPr kumimoji="1" lang="en-US" altLang="ja-JP" sz="1100" b="0">
              <a:solidFill>
                <a:schemeClr val="tx1"/>
              </a:solidFill>
            </a:rPr>
            <a:t>EBITDA×</a:t>
          </a:r>
          <a:r>
            <a:rPr kumimoji="1" lang="ja-JP" altLang="en-US" sz="1100" b="0">
              <a:solidFill>
                <a:schemeClr val="tx1"/>
              </a:solidFill>
            </a:rPr>
            <a:t>マルチプル（その他：売上マルチプル、</a:t>
          </a:r>
          <a:r>
            <a:rPr kumimoji="1" lang="en-US" altLang="ja-JP" sz="1100" b="0">
              <a:solidFill>
                <a:schemeClr val="tx1"/>
              </a:solidFill>
            </a:rPr>
            <a:t>EBIT</a:t>
          </a:r>
          <a:r>
            <a:rPr kumimoji="1" lang="ja-JP" altLang="en-US" sz="1100" b="0">
              <a:solidFill>
                <a:schemeClr val="tx1"/>
              </a:solidFill>
            </a:rPr>
            <a:t>マルチプル）</a:t>
          </a:r>
        </a:p>
        <a:p>
          <a:pPr algn="l"/>
          <a:r>
            <a:rPr kumimoji="1" lang="ja-JP" altLang="en-US" sz="1100" b="0">
              <a:solidFill>
                <a:schemeClr val="tx1"/>
              </a:solidFill>
            </a:rPr>
            <a:t>償却前営業利益等に業界ごとの市場倍率を掛けて企業価値を算出する方法</a:t>
          </a:r>
        </a:p>
        <a:p>
          <a:pPr algn="l"/>
          <a:r>
            <a:rPr kumimoji="1" lang="en-US" altLang="ja-JP" sz="1100" b="0">
              <a:solidFill>
                <a:schemeClr val="tx1"/>
              </a:solidFill>
            </a:rPr>
            <a:t>※</a:t>
          </a:r>
          <a:r>
            <a:rPr kumimoji="1" lang="ja-JP" altLang="en-US" sz="1100" b="0">
              <a:solidFill>
                <a:schemeClr val="tx1"/>
              </a:solidFill>
            </a:rPr>
            <a:t>株式譲渡の場合は上記にネットキャッシュ、ネットデットを加減算して調整</a:t>
          </a:r>
        </a:p>
        <a:p>
          <a:pPr algn="l"/>
          <a:r>
            <a:rPr kumimoji="1" lang="ja-JP" altLang="en-US" sz="1100" b="0">
              <a:solidFill>
                <a:schemeClr val="tx1"/>
              </a:solidFill>
            </a:rPr>
            <a:t> </a:t>
          </a:r>
        </a:p>
        <a:p>
          <a:pPr algn="l"/>
          <a:r>
            <a:rPr kumimoji="1" lang="ja-JP" altLang="en-US" sz="1100" b="1">
              <a:solidFill>
                <a:schemeClr val="tx1"/>
              </a:solidFill>
            </a:rPr>
            <a:t>③修正簿価純資産法</a:t>
          </a:r>
        </a:p>
        <a:p>
          <a:pPr algn="l"/>
          <a:r>
            <a:rPr kumimoji="1" lang="ja-JP" altLang="en-US" sz="1100" b="0">
              <a:solidFill>
                <a:schemeClr val="tx1"/>
              </a:solidFill>
            </a:rPr>
            <a:t>資産負債を時価修正した純資産額で株式価値を算出する方法</a:t>
          </a:r>
        </a:p>
        <a:p>
          <a:pPr algn="l"/>
          <a:r>
            <a:rPr kumimoji="1" lang="en-US" altLang="ja-JP" sz="1100" b="0">
              <a:solidFill>
                <a:schemeClr val="tx1"/>
              </a:solidFill>
            </a:rPr>
            <a:t>※</a:t>
          </a:r>
          <a:r>
            <a:rPr kumimoji="1" lang="ja-JP" altLang="en-US" sz="1100" b="0">
              <a:solidFill>
                <a:schemeClr val="tx1"/>
              </a:solidFill>
            </a:rPr>
            <a:t>事業譲渡の場合は、譲渡対象の時価資産</a:t>
          </a:r>
          <a:r>
            <a:rPr kumimoji="1" lang="en-US" altLang="ja-JP" sz="1100" b="0">
              <a:solidFill>
                <a:schemeClr val="tx1"/>
              </a:solidFill>
            </a:rPr>
            <a:t>-</a:t>
          </a:r>
          <a:r>
            <a:rPr kumimoji="1" lang="ja-JP" altLang="en-US" sz="1100" b="0">
              <a:solidFill>
                <a:schemeClr val="tx1"/>
              </a:solidFill>
            </a:rPr>
            <a:t>譲渡対象の負債</a:t>
          </a:r>
        </a:p>
        <a:p>
          <a:pPr algn="l"/>
          <a:r>
            <a:rPr kumimoji="1" lang="ja-JP" altLang="en-US" sz="1100" b="0">
              <a:solidFill>
                <a:schemeClr val="tx1"/>
              </a:solidFill>
            </a:rPr>
            <a:t> </a:t>
          </a:r>
        </a:p>
        <a:p>
          <a:pPr algn="l"/>
          <a:r>
            <a:rPr kumimoji="1" lang="ja-JP" altLang="en-US" sz="1100" b="1">
              <a:solidFill>
                <a:schemeClr val="tx1"/>
              </a:solidFill>
            </a:rPr>
            <a:t>④年買法</a:t>
          </a:r>
        </a:p>
        <a:p>
          <a:pPr algn="l"/>
          <a:r>
            <a:rPr kumimoji="1" lang="ja-JP" altLang="en-US" sz="1100" b="0">
              <a:solidFill>
                <a:schemeClr val="tx1"/>
              </a:solidFill>
            </a:rPr>
            <a:t>時価純資産に利益の数年分を加算して株式価値を算出する方法</a:t>
          </a:r>
        </a:p>
        <a:p>
          <a:pPr algn="l"/>
          <a:r>
            <a:rPr kumimoji="1" lang="ja-JP" altLang="en-US" sz="1100" b="0">
              <a:solidFill>
                <a:schemeClr val="tx1"/>
              </a:solidFill>
            </a:rPr>
            <a:t>時価純資産＋営業利益</a:t>
          </a:r>
          <a:r>
            <a:rPr kumimoji="1" lang="en-US" altLang="ja-JP" sz="1100" b="0">
              <a:solidFill>
                <a:schemeClr val="tx1"/>
              </a:solidFill>
            </a:rPr>
            <a:t>×</a:t>
          </a:r>
          <a:r>
            <a:rPr kumimoji="1" lang="ja-JP" altLang="en-US" sz="1100" b="0">
              <a:solidFill>
                <a:schemeClr val="tx1"/>
              </a:solidFill>
            </a:rPr>
            <a:t>〇年分 </a:t>
          </a:r>
          <a:endParaRPr kumimoji="1" lang="ja-JP" altLang="en-US" sz="1050" b="0">
            <a:solidFill>
              <a:schemeClr val="tx1"/>
            </a:solidFill>
          </a:endParaRPr>
        </a:p>
      </xdr:txBody>
    </xdr:sp>
    <xdr:clientData/>
  </xdr:twoCellAnchor>
  <xdr:twoCellAnchor>
    <xdr:from>
      <xdr:col>6</xdr:col>
      <xdr:colOff>133976</xdr:colOff>
      <xdr:row>131</xdr:row>
      <xdr:rowOff>1464573</xdr:rowOff>
    </xdr:from>
    <xdr:to>
      <xdr:col>8</xdr:col>
      <xdr:colOff>500062</xdr:colOff>
      <xdr:row>132</xdr:row>
      <xdr:rowOff>334870</xdr:rowOff>
    </xdr:to>
    <xdr:sp macro="" textlink="">
      <xdr:nvSpPr>
        <xdr:cNvPr id="16" name="正方形/長方形 15">
          <a:extLst>
            <a:ext uri="{FF2B5EF4-FFF2-40B4-BE49-F238E27FC236}">
              <a16:creationId xmlns:a16="http://schemas.microsoft.com/office/drawing/2014/main" id="{FB9A1953-B0DF-4A83-8F84-712CE41733FB}"/>
            </a:ext>
          </a:extLst>
        </xdr:cNvPr>
        <xdr:cNvSpPr/>
      </xdr:nvSpPr>
      <xdr:spPr>
        <a:xfrm>
          <a:off x="10992476" y="41624354"/>
          <a:ext cx="3056899" cy="70386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同一の事由で退職した従業員が複数いる場合は、各人の詳細事由をご記載ください。</a:t>
          </a:r>
          <a:endParaRPr kumimoji="1" lang="ja-JP" altLang="en-US" sz="1100" b="1">
            <a:solidFill>
              <a:sysClr val="windowText" lastClr="000000"/>
            </a:solidFill>
          </a:endParaRPr>
        </a:p>
      </xdr:txBody>
    </xdr:sp>
    <xdr:clientData/>
  </xdr:twoCellAnchor>
  <xdr:twoCellAnchor>
    <xdr:from>
      <xdr:col>3</xdr:col>
      <xdr:colOff>73572</xdr:colOff>
      <xdr:row>126</xdr:row>
      <xdr:rowOff>128697</xdr:rowOff>
    </xdr:from>
    <xdr:to>
      <xdr:col>5</xdr:col>
      <xdr:colOff>434982</xdr:colOff>
      <xdr:row>128</xdr:row>
      <xdr:rowOff>246152</xdr:rowOff>
    </xdr:to>
    <xdr:sp macro="" textlink="">
      <xdr:nvSpPr>
        <xdr:cNvPr id="17" name="正方形/長方形 16">
          <a:extLst>
            <a:ext uri="{FF2B5EF4-FFF2-40B4-BE49-F238E27FC236}">
              <a16:creationId xmlns:a16="http://schemas.microsoft.com/office/drawing/2014/main" id="{F56CB5BF-C64A-45A6-BC00-EE10CB872D54}"/>
            </a:ext>
          </a:extLst>
        </xdr:cNvPr>
        <xdr:cNvSpPr/>
      </xdr:nvSpPr>
      <xdr:spPr>
        <a:xfrm>
          <a:off x="5769522" y="39280257"/>
          <a:ext cx="3584670" cy="74610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ysClr val="windowText" lastClr="000000"/>
              </a:solidFill>
              <a:latin typeface="+mn-ea"/>
              <a:ea typeface="+mn-ea"/>
            </a:rPr>
            <a:t>前回報告時</a:t>
          </a:r>
          <a:r>
            <a:rPr kumimoji="1" lang="ja-JP" altLang="en-US" sz="1100" b="1">
              <a:solidFill>
                <a:sysClr val="windowText" lastClr="000000"/>
              </a:solidFill>
              <a:latin typeface="+mn-ea"/>
              <a:ea typeface="+mn-ea"/>
            </a:rPr>
            <a:t>と比較した人数をご記入ください。</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また、その人数が</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名の場合、</a:t>
          </a:r>
          <a:r>
            <a:rPr kumimoji="1" lang="en-US" altLang="ja-JP" sz="1100" b="1">
              <a:solidFill>
                <a:sysClr val="windowText" lastClr="000000"/>
              </a:solidFill>
              <a:latin typeface="+mn-ea"/>
              <a:ea typeface="+mn-ea"/>
            </a:rPr>
            <a:t>"0"</a:t>
          </a:r>
          <a:r>
            <a:rPr kumimoji="1" lang="ja-JP" altLang="en-US" sz="1100" b="1">
              <a:solidFill>
                <a:sysClr val="windowText" lastClr="000000"/>
              </a:solidFill>
              <a:latin typeface="+mn-ea"/>
              <a:ea typeface="+mn-ea"/>
            </a:rPr>
            <a:t>をご記入ください。</a:t>
          </a:r>
          <a:endParaRPr kumimoji="1" lang="ja-JP" altLang="en-US" sz="1100" b="1">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5"/>
  <sheetViews>
    <sheetView showGridLines="0" view="pageBreakPreview" zoomScaleNormal="100" zoomScaleSheetLayoutView="100" workbookViewId="0">
      <selection activeCell="D10" sqref="D10"/>
    </sheetView>
  </sheetViews>
  <sheetFormatPr defaultRowHeight="18"/>
  <cols>
    <col min="1" max="1" width="4.69921875" style="88" customWidth="1"/>
    <col min="2" max="2" width="8.796875" style="88"/>
    <col min="3" max="3" width="10.69921875" style="88" customWidth="1"/>
    <col min="4" max="4" width="8.796875" style="88"/>
    <col min="5" max="5" width="4.69921875" style="89" customWidth="1"/>
    <col min="6" max="6" width="8.796875" style="88"/>
    <col min="7" max="7" width="4.69921875" style="89" customWidth="1"/>
    <col min="8" max="8" width="8.796875" style="88"/>
    <col min="9" max="9" width="4.69921875" style="89" customWidth="1"/>
    <col min="10" max="11" width="8.796875" style="88"/>
    <col min="12" max="12" width="4.69921875" style="88" customWidth="1"/>
    <col min="13" max="16384" width="8.796875" style="88"/>
  </cols>
  <sheetData>
    <row r="2" spans="2:8" ht="26.4">
      <c r="B2" s="87" t="s">
        <v>128</v>
      </c>
    </row>
    <row r="4" spans="2:8">
      <c r="B4" s="88" t="s">
        <v>129</v>
      </c>
    </row>
    <row r="5" spans="2:8">
      <c r="B5" s="88" t="s">
        <v>148</v>
      </c>
    </row>
    <row r="7" spans="2:8">
      <c r="B7" s="90" t="s">
        <v>130</v>
      </c>
    </row>
    <row r="8" spans="2:8">
      <c r="B8" s="91" t="s">
        <v>131</v>
      </c>
    </row>
    <row r="9" spans="2:8" ht="12" customHeight="1" thickBot="1"/>
    <row r="10" spans="2:8" ht="18.600000000000001" thickBot="1">
      <c r="B10" s="90" t="s">
        <v>132</v>
      </c>
      <c r="C10" s="90"/>
      <c r="D10" s="92"/>
      <c r="E10" s="93" t="s">
        <v>133</v>
      </c>
      <c r="F10" s="92"/>
      <c r="G10" s="93" t="s">
        <v>134</v>
      </c>
      <c r="H10" s="90" t="s">
        <v>135</v>
      </c>
    </row>
    <row r="11" spans="2:8" ht="12" customHeight="1" thickBot="1"/>
    <row r="12" spans="2:8" ht="18.600000000000001" thickBot="1">
      <c r="B12" s="90" t="s">
        <v>136</v>
      </c>
      <c r="C12" s="90"/>
      <c r="D12" s="94"/>
      <c r="E12" s="93"/>
      <c r="F12" s="129">
        <v>12</v>
      </c>
      <c r="G12" s="93" t="s">
        <v>134</v>
      </c>
      <c r="H12" s="90" t="s">
        <v>135</v>
      </c>
    </row>
    <row r="15" spans="2:8">
      <c r="B15" s="90" t="s">
        <v>137</v>
      </c>
    </row>
    <row r="16" spans="2:8">
      <c r="B16" s="91" t="s">
        <v>138</v>
      </c>
    </row>
    <row r="17" spans="2:12">
      <c r="B17" s="95" t="s">
        <v>139</v>
      </c>
    </row>
    <row r="18" spans="2:12" ht="12" customHeight="1" thickBot="1"/>
    <row r="19" spans="2:12" ht="18.600000000000001" thickBot="1">
      <c r="B19" s="90" t="s">
        <v>140</v>
      </c>
      <c r="C19" s="90"/>
      <c r="D19" s="96" t="str">
        <f>IF(OR(F10="", F12=""), "", IF(OR(F12&lt;F10, AND(F12&gt;F10, F12=12), AND(F10=F12, F12=12)), D10+1, D10))</f>
        <v/>
      </c>
      <c r="E19" s="93" t="s">
        <v>133</v>
      </c>
      <c r="F19" s="96">
        <f>IF(F12="", "", IF(F12=12, 1, F12+1))</f>
        <v>1</v>
      </c>
      <c r="G19" s="93" t="s">
        <v>134</v>
      </c>
      <c r="H19" s="96" t="str">
        <f>IF(AND(D19&lt;&gt;"", F19&lt;&gt;""), 1, "")</f>
        <v/>
      </c>
      <c r="I19" s="93" t="s">
        <v>141</v>
      </c>
      <c r="J19" s="90" t="s">
        <v>142</v>
      </c>
      <c r="K19" s="90"/>
      <c r="L19" s="90"/>
    </row>
    <row r="20" spans="2:12" ht="12" customHeight="1" thickBot="1">
      <c r="B20" s="90"/>
      <c r="C20" s="90"/>
      <c r="D20" s="90"/>
      <c r="E20" s="93"/>
      <c r="F20" s="90"/>
      <c r="G20" s="93"/>
      <c r="H20" s="90"/>
      <c r="I20" s="93"/>
      <c r="J20" s="90"/>
      <c r="K20" s="90"/>
      <c r="L20" s="90"/>
    </row>
    <row r="21" spans="2:12" ht="18.600000000000001" thickBot="1">
      <c r="B21" s="90" t="s">
        <v>143</v>
      </c>
      <c r="C21" s="90"/>
      <c r="D21" s="96" t="str">
        <f>IF(OR(F10="", F12=""), "", IF(OR(F12&lt;F10, AND(F12&gt;F10, F12=12), AND(F10=F12, F12=12)), D10+2, D10+1))</f>
        <v/>
      </c>
      <c r="E21" s="93" t="s">
        <v>133</v>
      </c>
      <c r="F21" s="96">
        <f>IF(F12="", "", IF(F12=12, 1, F12+1))</f>
        <v>1</v>
      </c>
      <c r="G21" s="93" t="s">
        <v>134</v>
      </c>
      <c r="H21" s="96" t="str">
        <f>IF(AND(D21&lt;&gt;"", F21&lt;&gt;""), 1, "")</f>
        <v/>
      </c>
      <c r="I21" s="93" t="s">
        <v>141</v>
      </c>
      <c r="J21" s="90" t="s">
        <v>144</v>
      </c>
      <c r="K21" s="90"/>
      <c r="L21" s="90"/>
    </row>
    <row r="22" spans="2:12" ht="12" customHeight="1" thickBot="1">
      <c r="B22" s="90"/>
      <c r="C22" s="90"/>
      <c r="D22" s="90"/>
      <c r="E22" s="93"/>
      <c r="F22" s="90"/>
      <c r="G22" s="93"/>
      <c r="H22" s="90"/>
      <c r="I22" s="93"/>
      <c r="J22" s="90"/>
      <c r="K22" s="90"/>
      <c r="L22" s="90"/>
    </row>
    <row r="23" spans="2:12" ht="18.600000000000001" thickBot="1">
      <c r="B23" s="90" t="s">
        <v>145</v>
      </c>
      <c r="C23" s="90"/>
      <c r="D23" s="96" t="str">
        <f>IF(OR(F10="", F12=""), "", IF(OR(F12&lt;F10, AND(F12&gt;F10, F12=12), AND(F10=F12, F12=12)), D10+3, D10+2))</f>
        <v/>
      </c>
      <c r="E23" s="93" t="s">
        <v>133</v>
      </c>
      <c r="F23" s="96">
        <f>IF(F12="", "", IF(F12=12, 1, F12+1))</f>
        <v>1</v>
      </c>
      <c r="G23" s="93" t="s">
        <v>134</v>
      </c>
      <c r="H23" s="96" t="str">
        <f>IF(AND(D23&lt;&gt;"", F23&lt;&gt;""), 1, "")</f>
        <v/>
      </c>
      <c r="I23" s="93" t="s">
        <v>141</v>
      </c>
      <c r="J23" s="90" t="s">
        <v>146</v>
      </c>
      <c r="K23" s="90"/>
      <c r="L23" s="90"/>
    </row>
    <row r="24" spans="2:12" ht="12" customHeight="1" thickBot="1">
      <c r="B24" s="90"/>
      <c r="C24" s="90"/>
      <c r="D24" s="90"/>
      <c r="E24" s="93"/>
      <c r="F24" s="90"/>
      <c r="G24" s="93"/>
      <c r="H24" s="90"/>
      <c r="I24" s="93"/>
      <c r="J24" s="90"/>
      <c r="K24" s="90"/>
      <c r="L24" s="90"/>
    </row>
    <row r="25" spans="2:12" ht="18.600000000000001" thickBot="1">
      <c r="B25" s="90" t="s">
        <v>147</v>
      </c>
      <c r="C25" s="90"/>
      <c r="D25" s="96" t="str">
        <f>IF(OR(F10="", F12=""), "", IF(OR(F12&lt;F10, AND(F12&gt;F10, F12=12), AND(F10=F12, F12=12)), D10+4, D10+3))</f>
        <v/>
      </c>
      <c r="E25" s="93" t="s">
        <v>133</v>
      </c>
      <c r="F25" s="96">
        <f>IF(F12="", "", IF(F12=12, 1, F12+1))</f>
        <v>1</v>
      </c>
      <c r="G25" s="93" t="s">
        <v>134</v>
      </c>
      <c r="H25" s="96" t="str">
        <f>IF(AND(D25&lt;&gt;"", F25&lt;&gt;""), 1, "")</f>
        <v/>
      </c>
      <c r="I25" s="93" t="s">
        <v>141</v>
      </c>
      <c r="J25" s="90" t="s">
        <v>146</v>
      </c>
      <c r="K25" s="90"/>
      <c r="L25" s="90"/>
    </row>
  </sheetData>
  <sheetProtection algorithmName="SHA-512" hashValue="uf7wMXx75NhsAYsAXAkv5akkXA+E3VBPlE2LJx1F9Zxm2hCAQNhRCSahJa+4uUd4FdOykPYv+8YjaHDJ/2afQw==" saltValue="meRkjeLyJ7HYDrPGRGB5/A=="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R140"/>
  <sheetViews>
    <sheetView showGridLines="0" view="pageBreakPreview" zoomScale="85" zoomScaleNormal="85" zoomScaleSheetLayoutView="85" workbookViewId="0">
      <pane ySplit="8" topLeftCell="A9" activePane="bottomLeft" state="frozen"/>
      <selection activeCell="V23" sqref="V23"/>
      <selection pane="bottomLeft" activeCell="C12" sqref="C12:D12"/>
    </sheetView>
  </sheetViews>
  <sheetFormatPr defaultColWidth="9" defaultRowHeight="24.9" customHeight="1"/>
  <cols>
    <col min="1" max="1" width="2.8984375" style="22" customWidth="1"/>
    <col min="2" max="2" width="38.19921875" style="22" customWidth="1"/>
    <col min="3" max="4" width="33.59765625" style="22" customWidth="1"/>
    <col min="5" max="5" width="8.59765625" style="22" customWidth="1"/>
    <col min="6" max="6" width="25.59765625" style="22" customWidth="1"/>
    <col min="7" max="7" width="9.69921875" style="22" customWidth="1"/>
    <col min="8" max="8" width="25.59765625" style="22" customWidth="1"/>
    <col min="9" max="9" width="13.59765625" style="22" customWidth="1"/>
    <col min="10" max="10" width="11.296875" style="22" customWidth="1"/>
    <col min="11" max="11" width="9" style="22" customWidth="1"/>
    <col min="12" max="12" width="26.09765625" style="22" hidden="1" customWidth="1"/>
    <col min="13" max="13" width="17.3984375" style="22" hidden="1" customWidth="1"/>
    <col min="14" max="14" width="9" style="22" bestFit="1" customWidth="1"/>
    <col min="15" max="15" width="11" style="22" bestFit="1" customWidth="1"/>
    <col min="16" max="18" width="9" style="22" customWidth="1"/>
    <col min="19" max="16384" width="9" style="22"/>
  </cols>
  <sheetData>
    <row r="1" spans="1:15" ht="19.05" customHeight="1">
      <c r="A1" s="85" t="s">
        <v>219</v>
      </c>
      <c r="H1" s="147" t="str">
        <f>+IF(COUNTIF(J2:J7,"未入力あり")&gt;0,"※未入力の項目があります","")</f>
        <v>※未入力の項目があります</v>
      </c>
      <c r="I1" s="147"/>
      <c r="J1" s="147"/>
    </row>
    <row r="2" spans="1:15" ht="19.05" customHeight="1">
      <c r="B2" s="23" t="s">
        <v>0</v>
      </c>
      <c r="H2" s="148" t="str">
        <f>B9</f>
        <v>Ⅰ.事業者情報と報告概要</v>
      </c>
      <c r="I2" s="149"/>
      <c r="J2" s="56" t="str">
        <f>J9</f>
        <v>未入力あり</v>
      </c>
    </row>
    <row r="3" spans="1:15" ht="19.05" customHeight="1">
      <c r="B3" s="22" t="s">
        <v>211</v>
      </c>
      <c r="H3" s="148" t="str">
        <f>B23</f>
        <v>Ⅱ.年度事業化及び収益状況の概要</v>
      </c>
      <c r="I3" s="149"/>
      <c r="J3" s="56" t="str">
        <f>J23</f>
        <v>未入力あり</v>
      </c>
      <c r="O3"/>
    </row>
    <row r="4" spans="1:15" ht="19.05" customHeight="1">
      <c r="B4" s="24" t="s">
        <v>218</v>
      </c>
      <c r="H4" s="148" t="str">
        <f>B45</f>
        <v>Ⅲ.生産性向上に関する報告</v>
      </c>
      <c r="I4" s="149"/>
      <c r="J4" s="56" t="str">
        <f>J45</f>
        <v>未入力あり</v>
      </c>
    </row>
    <row r="5" spans="1:15" ht="19.05" customHeight="1">
      <c r="B5" s="26" t="s">
        <v>212</v>
      </c>
      <c r="D5" s="55"/>
      <c r="F5" s="55"/>
      <c r="H5" s="148" t="str">
        <f>B101</f>
        <v>Ⅳ.譲受に伴う投資対効果</v>
      </c>
      <c r="I5" s="149"/>
      <c r="J5" s="56" t="str">
        <f>J101</f>
        <v>未入力あり</v>
      </c>
    </row>
    <row r="6" spans="1:15" ht="19.05" customHeight="1">
      <c r="B6" s="26" t="s">
        <v>1</v>
      </c>
      <c r="H6" s="148" t="str">
        <f>B117</f>
        <v>Ⅴ.賃金引上げに関する報告</v>
      </c>
      <c r="I6" s="149"/>
      <c r="J6" s="56" t="str">
        <f>J117</f>
        <v>未入力あり</v>
      </c>
    </row>
    <row r="7" spans="1:15" ht="19.05" customHeight="1">
      <c r="B7" s="26" t="s">
        <v>120</v>
      </c>
      <c r="H7" s="148" t="str">
        <f>B127</f>
        <v>Ⅵ.被承継者の従業員の雇用維持に関する報告</v>
      </c>
      <c r="I7" s="149"/>
      <c r="J7" s="56" t="str">
        <f>J127</f>
        <v>未入力あり</v>
      </c>
    </row>
    <row r="8" spans="1:15" ht="19.05" customHeight="1">
      <c r="B8" s="26" t="s">
        <v>213</v>
      </c>
    </row>
    <row r="9" spans="1:15" ht="24.9" customHeight="1">
      <c r="B9" s="27" t="s">
        <v>2</v>
      </c>
      <c r="C9" s="28"/>
      <c r="D9" s="28"/>
      <c r="E9" s="28"/>
      <c r="F9" s="28"/>
      <c r="G9" s="28"/>
      <c r="H9" s="28"/>
      <c r="I9" s="28"/>
      <c r="J9" s="111" t="str">
        <f>IF(C20=_3, IF(COUNTBLANK(C12:C21)&gt;0, "未入力あり", "入力完了"), IF(COUNTBLANK(C12:C20)&gt;0, "未入力あり", "入力完了"))</f>
        <v>未入力あり</v>
      </c>
    </row>
    <row r="10" spans="1:15" ht="24.9" customHeight="1">
      <c r="B10" s="23" t="s">
        <v>3</v>
      </c>
    </row>
    <row r="11" spans="1:15" ht="24.9" customHeight="1">
      <c r="B11" t="s">
        <v>198</v>
      </c>
      <c r="C11"/>
      <c r="D11"/>
      <c r="E11"/>
      <c r="F11"/>
      <c r="G11"/>
      <c r="H11"/>
    </row>
    <row r="12" spans="1:15" ht="24.9" customHeight="1">
      <c r="B12" s="29" t="s">
        <v>6</v>
      </c>
      <c r="C12" s="158"/>
      <c r="D12" s="159"/>
      <c r="E12" s="22" t="s">
        <v>7</v>
      </c>
    </row>
    <row r="13" spans="1:15" ht="24.9" customHeight="1">
      <c r="B13" s="29" t="s">
        <v>8</v>
      </c>
      <c r="C13" s="53"/>
      <c r="D13" t="s">
        <v>9</v>
      </c>
    </row>
    <row r="14" spans="1:15" ht="24.75" customHeight="1">
      <c r="B14" s="29" t="s">
        <v>170</v>
      </c>
      <c r="C14" s="99"/>
      <c r="D14" s="125" t="s">
        <v>175</v>
      </c>
      <c r="F14"/>
    </row>
    <row r="15" spans="1:15" ht="24.9" customHeight="1">
      <c r="B15" s="29" t="s">
        <v>12</v>
      </c>
      <c r="C15" s="99"/>
      <c r="D15" s="126" t="s">
        <v>13</v>
      </c>
      <c r="E15"/>
      <c r="F15"/>
      <c r="G15"/>
      <c r="H15"/>
      <c r="L15"/>
    </row>
    <row r="16" spans="1:15" ht="24.9" customHeight="1">
      <c r="B16" s="29" t="s">
        <v>171</v>
      </c>
      <c r="C16" s="99"/>
      <c r="D16" s="126" t="s">
        <v>15</v>
      </c>
      <c r="E16"/>
      <c r="F16"/>
      <c r="G16"/>
      <c r="H16"/>
      <c r="L16"/>
    </row>
    <row r="17" spans="2:15" ht="24.9" customHeight="1">
      <c r="B17" s="29" t="s">
        <v>172</v>
      </c>
      <c r="C17" s="99"/>
      <c r="D17" s="127" t="s">
        <v>176</v>
      </c>
      <c r="E17"/>
      <c r="F17"/>
      <c r="G17"/>
      <c r="H17"/>
      <c r="L17"/>
    </row>
    <row r="18" spans="2:15" ht="24.9" customHeight="1">
      <c r="B18" s="29" t="s">
        <v>121</v>
      </c>
      <c r="C18" s="21"/>
      <c r="D18" s="128" t="s">
        <v>62</v>
      </c>
      <c r="E18"/>
      <c r="F18"/>
      <c r="G18"/>
      <c r="H18"/>
      <c r="I18"/>
      <c r="J18"/>
      <c r="L18"/>
      <c r="M18"/>
      <c r="N18"/>
    </row>
    <row r="19" spans="2:15" ht="24.75" customHeight="1">
      <c r="B19" s="29" t="s">
        <v>173</v>
      </c>
      <c r="C19" s="21"/>
      <c r="D19" t="s">
        <v>196</v>
      </c>
      <c r="E19"/>
      <c r="F19"/>
      <c r="G19"/>
      <c r="H19"/>
      <c r="I19"/>
      <c r="J19"/>
      <c r="L19"/>
      <c r="M19"/>
      <c r="N19"/>
    </row>
    <row r="20" spans="2:15" ht="24.75" customHeight="1">
      <c r="B20" s="29" t="s">
        <v>174</v>
      </c>
      <c r="C20" s="160"/>
      <c r="D20" s="161"/>
      <c r="E20" s="161"/>
      <c r="F20" s="162"/>
      <c r="G20"/>
      <c r="H20"/>
      <c r="I20"/>
      <c r="J20"/>
      <c r="L20"/>
      <c r="M20"/>
      <c r="N20"/>
    </row>
    <row r="21" spans="2:15" ht="24.75" customHeight="1">
      <c r="B21" s="29" t="s">
        <v>178</v>
      </c>
      <c r="C21" s="163"/>
      <c r="D21" s="164"/>
      <c r="E21" s="164"/>
      <c r="F21" s="165"/>
      <c r="G21"/>
      <c r="H21"/>
      <c r="I21"/>
      <c r="J21"/>
      <c r="L21"/>
      <c r="M21"/>
      <c r="N21"/>
    </row>
    <row r="22" spans="2:15" ht="24.75" customHeight="1">
      <c r="C22"/>
      <c r="D22"/>
      <c r="E22"/>
      <c r="F22"/>
      <c r="G22"/>
      <c r="H22"/>
      <c r="I22"/>
      <c r="J22"/>
      <c r="L22"/>
      <c r="M22"/>
      <c r="N22"/>
    </row>
    <row r="23" spans="2:15" ht="24.75" customHeight="1">
      <c r="B23" s="27" t="s">
        <v>20</v>
      </c>
      <c r="C23" s="28"/>
      <c r="D23" s="28"/>
      <c r="E23" s="28"/>
      <c r="F23" s="28"/>
      <c r="G23" s="28"/>
      <c r="H23" s="28"/>
      <c r="I23" s="28"/>
      <c r="J23" s="112" t="str">
        <f>IF(COUNTBLANK(C31:D40)+COUNTBLANK(C43:D43)&gt;0,"未入力あり","入力完了")</f>
        <v>未入力あり</v>
      </c>
      <c r="M23"/>
      <c r="N23"/>
    </row>
    <row r="24" spans="2:15" ht="24.9" customHeight="1">
      <c r="B24" s="23" t="s">
        <v>21</v>
      </c>
      <c r="C24"/>
      <c r="D24"/>
      <c r="E24"/>
      <c r="F24"/>
      <c r="G24"/>
      <c r="H24"/>
      <c r="I24"/>
      <c r="J24"/>
      <c r="L24"/>
      <c r="M24"/>
      <c r="N24"/>
    </row>
    <row r="25" spans="2:15" ht="24.75" customHeight="1">
      <c r="B25" t="s">
        <v>154</v>
      </c>
      <c r="C25"/>
      <c r="D25"/>
      <c r="E25"/>
      <c r="F25"/>
      <c r="G25"/>
      <c r="H25"/>
      <c r="I25"/>
      <c r="J25"/>
      <c r="L25"/>
      <c r="M25"/>
      <c r="N25"/>
    </row>
    <row r="26" spans="2:15" ht="24.75" customHeight="1">
      <c r="B26" s="84" t="s">
        <v>207</v>
      </c>
      <c r="C26" s="84"/>
      <c r="D26" s="84"/>
      <c r="E26" s="84"/>
      <c r="F26" s="84"/>
      <c r="G26" s="84"/>
      <c r="H26" s="84"/>
      <c r="I26" s="84"/>
      <c r="J26" s="84"/>
      <c r="L26" t="s">
        <v>169</v>
      </c>
      <c r="M26" t="s">
        <v>18</v>
      </c>
      <c r="O26" s="57"/>
    </row>
    <row r="27" spans="2:15" ht="24.75" customHeight="1">
      <c r="B27" s="101" t="s">
        <v>208</v>
      </c>
      <c r="C27" s="84"/>
      <c r="D27" s="84"/>
      <c r="E27" s="84"/>
      <c r="F27" s="84"/>
      <c r="G27" s="84"/>
      <c r="H27" s="84"/>
      <c r="I27" s="84"/>
      <c r="L27"/>
      <c r="M27" t="s">
        <v>19</v>
      </c>
      <c r="O27" s="57"/>
    </row>
    <row r="28" spans="2:15" ht="24.75" customHeight="1">
      <c r="B28" s="184" t="s">
        <v>73</v>
      </c>
      <c r="C28" s="186" t="s">
        <v>210</v>
      </c>
      <c r="D28" s="187" t="s">
        <v>23</v>
      </c>
      <c r="E28" s="187"/>
      <c r="F28" s="187"/>
      <c r="G28" s="187"/>
      <c r="H28" s="187"/>
      <c r="J28"/>
      <c r="N28"/>
      <c r="O28" s="57"/>
    </row>
    <row r="29" spans="2:15" ht="24.75" customHeight="1">
      <c r="B29" s="185"/>
      <c r="C29" s="186"/>
      <c r="D29" s="188" t="s">
        <v>157</v>
      </c>
      <c r="E29" s="189" t="s">
        <v>24</v>
      </c>
      <c r="F29" s="189"/>
      <c r="G29" s="189"/>
      <c r="H29" s="187"/>
      <c r="J29"/>
      <c r="N29"/>
      <c r="O29" s="57"/>
    </row>
    <row r="30" spans="2:15" ht="24.75" customHeight="1">
      <c r="B30" s="185"/>
      <c r="C30" s="186"/>
      <c r="D30" s="188"/>
      <c r="E30" s="50" t="s">
        <v>25</v>
      </c>
      <c r="F30" s="19"/>
      <c r="G30" s="50" t="s">
        <v>25</v>
      </c>
      <c r="H30" s="19"/>
      <c r="J30"/>
      <c r="L30"/>
      <c r="N30"/>
      <c r="O30" s="57"/>
    </row>
    <row r="31" spans="2:15" ht="24.75" customHeight="1">
      <c r="B31" s="30" t="s">
        <v>75</v>
      </c>
      <c r="C31" s="6"/>
      <c r="D31" s="6"/>
      <c r="E31" s="190"/>
      <c r="F31" s="190"/>
      <c r="G31" s="172"/>
      <c r="H31" s="173"/>
      <c r="J31"/>
      <c r="L31" t="s">
        <v>168</v>
      </c>
      <c r="M31" t="s">
        <v>179</v>
      </c>
      <c r="N31"/>
    </row>
    <row r="32" spans="2:15" ht="24.75" customHeight="1">
      <c r="B32" s="30" t="s">
        <v>74</v>
      </c>
      <c r="C32" s="6"/>
      <c r="D32" s="6"/>
      <c r="E32" s="190"/>
      <c r="F32" s="190"/>
      <c r="G32" s="172"/>
      <c r="H32" s="173"/>
      <c r="J32"/>
      <c r="L32"/>
      <c r="M32" t="s">
        <v>180</v>
      </c>
      <c r="N32"/>
    </row>
    <row r="33" spans="1:14" ht="24.75" customHeight="1">
      <c r="B33" s="30" t="s">
        <v>76</v>
      </c>
      <c r="C33" s="12">
        <f>C31-C32</f>
        <v>0</v>
      </c>
      <c r="D33" s="12">
        <f>D31-D32</f>
        <v>0</v>
      </c>
      <c r="E33" s="193">
        <f>E31-E32</f>
        <v>0</v>
      </c>
      <c r="F33" s="193"/>
      <c r="G33" s="178">
        <f>G31-G32</f>
        <v>0</v>
      </c>
      <c r="H33" s="179"/>
      <c r="J33"/>
      <c r="L33"/>
      <c r="M33"/>
      <c r="N33"/>
    </row>
    <row r="34" spans="1:14" ht="24.75" customHeight="1">
      <c r="B34" s="30" t="s">
        <v>77</v>
      </c>
      <c r="C34" s="6"/>
      <c r="D34" s="6"/>
      <c r="E34" s="190"/>
      <c r="F34" s="190"/>
      <c r="G34" s="172"/>
      <c r="H34" s="173"/>
      <c r="J34"/>
      <c r="L34" t="s">
        <v>108</v>
      </c>
      <c r="M34" t="s">
        <v>59</v>
      </c>
      <c r="N34"/>
    </row>
    <row r="35" spans="1:14" ht="24.75" customHeight="1">
      <c r="B35" s="30" t="s">
        <v>78</v>
      </c>
      <c r="C35" s="12">
        <f>C33-C34</f>
        <v>0</v>
      </c>
      <c r="D35" s="12">
        <f>D33-D34</f>
        <v>0</v>
      </c>
      <c r="E35" s="193">
        <f>E33-E34</f>
        <v>0</v>
      </c>
      <c r="F35" s="193"/>
      <c r="G35" s="178">
        <f>G33-G34</f>
        <v>0</v>
      </c>
      <c r="H35" s="179"/>
      <c r="J35"/>
      <c r="L35" t="s">
        <v>109</v>
      </c>
      <c r="M35" t="s">
        <v>60</v>
      </c>
      <c r="N35"/>
    </row>
    <row r="36" spans="1:14" ht="24.9" customHeight="1">
      <c r="B36" s="30" t="s">
        <v>79</v>
      </c>
      <c r="C36" s="6"/>
      <c r="D36" s="6"/>
      <c r="E36" s="190"/>
      <c r="F36" s="190"/>
      <c r="G36" s="172"/>
      <c r="H36" s="173"/>
      <c r="J36"/>
      <c r="L36" t="s">
        <v>110</v>
      </c>
      <c r="M36" t="s">
        <v>61</v>
      </c>
      <c r="N36"/>
    </row>
    <row r="37" spans="1:14" ht="24.9" customHeight="1">
      <c r="B37" s="30" t="s">
        <v>80</v>
      </c>
      <c r="C37" s="6"/>
      <c r="D37" s="6"/>
      <c r="E37" s="190"/>
      <c r="F37" s="190"/>
      <c r="G37" s="172"/>
      <c r="H37" s="173"/>
      <c r="J37"/>
      <c r="L37"/>
      <c r="M37"/>
      <c r="N37"/>
    </row>
    <row r="38" spans="1:14" ht="24.9" customHeight="1">
      <c r="B38" s="58" t="s">
        <v>81</v>
      </c>
      <c r="C38" s="12">
        <f>C35+C36-C37</f>
        <v>0</v>
      </c>
      <c r="D38" s="12">
        <f>D35+D36-D37</f>
        <v>0</v>
      </c>
      <c r="E38" s="193">
        <f>E35+E36-E37</f>
        <v>0</v>
      </c>
      <c r="F38" s="193"/>
      <c r="G38" s="178">
        <f>G35+G36-G37</f>
        <v>0</v>
      </c>
      <c r="H38" s="179"/>
      <c r="L38"/>
      <c r="M38"/>
    </row>
    <row r="39" spans="1:14" ht="24.9" customHeight="1">
      <c r="B39" s="30" t="s">
        <v>82</v>
      </c>
      <c r="C39" s="7"/>
      <c r="D39" s="7"/>
      <c r="E39" s="172"/>
      <c r="F39" s="172"/>
      <c r="G39" s="172"/>
      <c r="H39" s="173"/>
      <c r="L39"/>
      <c r="M39"/>
    </row>
    <row r="40" spans="1:14" s="57" customFormat="1" ht="24.9" customHeight="1">
      <c r="A40" s="22"/>
      <c r="B40" s="30" t="s">
        <v>83</v>
      </c>
      <c r="C40" s="12">
        <f>C38-C39</f>
        <v>0</v>
      </c>
      <c r="D40" s="12">
        <f>D38-D39</f>
        <v>0</v>
      </c>
      <c r="E40" s="178">
        <f>E38-E39</f>
        <v>0</v>
      </c>
      <c r="F40" s="178"/>
      <c r="G40" s="178">
        <f>G38-G39</f>
        <v>0</v>
      </c>
      <c r="H40" s="179"/>
      <c r="I40" s="22"/>
      <c r="M40"/>
    </row>
    <row r="41" spans="1:14" ht="24.9" customHeight="1">
      <c r="A41" s="57"/>
      <c r="C41" s="59"/>
      <c r="D41" s="59"/>
      <c r="E41" s="59"/>
      <c r="F41" s="60"/>
      <c r="G41" s="59"/>
      <c r="H41" s="61"/>
      <c r="I41" s="57"/>
    </row>
    <row r="42" spans="1:14" ht="24.9" customHeight="1">
      <c r="B42" s="31"/>
      <c r="C42" s="32" t="s">
        <v>209</v>
      </c>
      <c r="D42" s="32" t="s">
        <v>157</v>
      </c>
      <c r="E42" s="170" t="s">
        <v>26</v>
      </c>
      <c r="F42" s="170"/>
      <c r="G42" s="170"/>
      <c r="H42" s="171"/>
    </row>
    <row r="43" spans="1:14" ht="24.9" customHeight="1">
      <c r="B43" s="33" t="s">
        <v>27</v>
      </c>
      <c r="C43" s="20"/>
      <c r="D43" s="20"/>
      <c r="E43" s="155">
        <f>C43-D43</f>
        <v>0</v>
      </c>
      <c r="F43" s="155"/>
      <c r="G43" s="155"/>
      <c r="H43" s="156"/>
    </row>
    <row r="44" spans="1:14" ht="24.9" customHeight="1">
      <c r="L44" s="22" t="s">
        <v>111</v>
      </c>
      <c r="M44" s="62" t="s">
        <v>112</v>
      </c>
    </row>
    <row r="45" spans="1:14" ht="24.9" customHeight="1">
      <c r="B45" s="27" t="s">
        <v>28</v>
      </c>
      <c r="C45" s="34"/>
      <c r="D45" s="34"/>
      <c r="E45" s="34"/>
      <c r="F45" s="34"/>
      <c r="G45" s="34"/>
      <c r="H45" s="34"/>
      <c r="I45" s="34"/>
      <c r="J45" s="111" t="str">
        <f>IF(COUNTBLANK(C48:D51)+COUNTBLANK(C55:D59)+COUNTBLANK(C63:D69)+IF($C$14&lt;EDATE($C$17,12),COUNTBLANK(D73:E85)+COUNTBLANK(D92:E96),COUNTBLANK(C73:E85)+COUNTBLANK(C92:E96))&gt;0,"未入力あり","入力完了")</f>
        <v>未入力あり</v>
      </c>
      <c r="M45" s="22" t="s">
        <v>113</v>
      </c>
    </row>
    <row r="46" spans="1:14" ht="24.9" customHeight="1">
      <c r="B46" s="40" t="s">
        <v>199</v>
      </c>
      <c r="C46" s="63" t="s">
        <v>158</v>
      </c>
      <c r="D46" s="35"/>
    </row>
    <row r="47" spans="1:14" ht="24.9" customHeight="1">
      <c r="B47" s="36" t="s">
        <v>22</v>
      </c>
      <c r="C47" s="37" t="s">
        <v>89</v>
      </c>
      <c r="D47" s="37" t="s">
        <v>156</v>
      </c>
      <c r="E47" s="25"/>
      <c r="F47" s="25"/>
    </row>
    <row r="48" spans="1:14" ht="24.9" customHeight="1">
      <c r="B48" s="64" t="s">
        <v>117</v>
      </c>
      <c r="C48" s="8"/>
      <c r="D48" s="8"/>
    </row>
    <row r="49" spans="2:6" ht="24.9" customHeight="1">
      <c r="B49" s="64" t="s">
        <v>84</v>
      </c>
      <c r="C49" s="8"/>
      <c r="D49" s="8"/>
    </row>
    <row r="50" spans="2:6" ht="24.9" customHeight="1" thickBot="1">
      <c r="B50" s="66" t="s">
        <v>85</v>
      </c>
      <c r="C50" s="10"/>
      <c r="D50" s="10"/>
    </row>
    <row r="51" spans="2:6" ht="24.9" customHeight="1" thickTop="1">
      <c r="B51" s="67" t="s">
        <v>90</v>
      </c>
      <c r="C51" s="68">
        <f>SUM(C48:C50)</f>
        <v>0</v>
      </c>
      <c r="D51" s="68">
        <f>SUM(D48:D50)</f>
        <v>0</v>
      </c>
    </row>
    <row r="53" spans="2:6" ht="24.9" customHeight="1">
      <c r="B53" s="40" t="s">
        <v>200</v>
      </c>
      <c r="C53" s="63" t="s">
        <v>158</v>
      </c>
      <c r="D53" s="41"/>
    </row>
    <row r="54" spans="2:6" ht="24.9" customHeight="1">
      <c r="B54" s="36" t="s">
        <v>22</v>
      </c>
      <c r="C54" s="37" t="s">
        <v>89</v>
      </c>
      <c r="D54" s="37" t="s">
        <v>156</v>
      </c>
      <c r="E54" s="25"/>
      <c r="F54" s="25"/>
    </row>
    <row r="55" spans="2:6" ht="24.9" customHeight="1">
      <c r="B55" s="38" t="s">
        <v>86</v>
      </c>
      <c r="C55" s="8"/>
      <c r="D55" s="8"/>
    </row>
    <row r="56" spans="2:6" ht="24.9" customHeight="1">
      <c r="B56" s="69" t="s">
        <v>118</v>
      </c>
      <c r="C56" s="13">
        <f>C48</f>
        <v>0</v>
      </c>
      <c r="D56" s="13">
        <f>D48</f>
        <v>0</v>
      </c>
    </row>
    <row r="57" spans="2:6" ht="24.9" customHeight="1">
      <c r="B57" s="69" t="s">
        <v>87</v>
      </c>
      <c r="C57" s="13">
        <f>C49</f>
        <v>0</v>
      </c>
      <c r="D57" s="13">
        <f>D49</f>
        <v>0</v>
      </c>
    </row>
    <row r="58" spans="2:6" ht="24.9" customHeight="1" thickBot="1">
      <c r="B58" s="70" t="s">
        <v>88</v>
      </c>
      <c r="C58" s="9"/>
      <c r="D58" s="9"/>
    </row>
    <row r="59" spans="2:6" ht="24.9" customHeight="1" thickTop="1">
      <c r="B59" s="42" t="s">
        <v>30</v>
      </c>
      <c r="C59" s="14">
        <f>SUM(C55:C58)</f>
        <v>0</v>
      </c>
      <c r="D59" s="14">
        <f>SUM(D55:D58)</f>
        <v>0</v>
      </c>
    </row>
    <row r="60" spans="2:6" ht="24.9" customHeight="1">
      <c r="B60" s="43"/>
    </row>
    <row r="61" spans="2:6" ht="24.9" customHeight="1">
      <c r="B61" s="40" t="s">
        <v>201</v>
      </c>
      <c r="C61" s="35"/>
      <c r="D61" s="35"/>
    </row>
    <row r="62" spans="2:6" ht="24.9" customHeight="1">
      <c r="B62" s="44" t="s">
        <v>22</v>
      </c>
      <c r="C62" s="37" t="s">
        <v>209</v>
      </c>
      <c r="D62" s="37" t="s">
        <v>156</v>
      </c>
      <c r="E62" s="25"/>
      <c r="F62" s="25"/>
    </row>
    <row r="63" spans="2:6" ht="24.9" customHeight="1">
      <c r="B63" s="38" t="s">
        <v>214</v>
      </c>
      <c r="C63" s="8"/>
      <c r="D63" s="8"/>
    </row>
    <row r="64" spans="2:6" ht="24.9" customHeight="1">
      <c r="B64" s="38" t="s">
        <v>206</v>
      </c>
      <c r="C64" s="8"/>
      <c r="D64" s="8"/>
    </row>
    <row r="65" spans="2:6" ht="24.9" customHeight="1">
      <c r="B65" s="38" t="s">
        <v>31</v>
      </c>
      <c r="C65" s="8"/>
      <c r="D65" s="8"/>
    </row>
    <row r="66" spans="2:6" ht="24.9" customHeight="1" thickBot="1">
      <c r="B66" s="39" t="s">
        <v>29</v>
      </c>
      <c r="C66" s="10"/>
      <c r="D66" s="10"/>
    </row>
    <row r="67" spans="2:6" ht="24.9" customHeight="1" thickTop="1" thickBot="1">
      <c r="B67" s="45" t="s">
        <v>32</v>
      </c>
      <c r="C67" s="15">
        <f>SUM(C63:C66)</f>
        <v>0</v>
      </c>
      <c r="D67" s="15">
        <f>SUM(D63:D66)</f>
        <v>0</v>
      </c>
    </row>
    <row r="68" spans="2:6" ht="24.9" customHeight="1" thickTop="1" thickBot="1">
      <c r="B68" s="46" t="s">
        <v>216</v>
      </c>
      <c r="C68" s="11"/>
      <c r="D68" s="11"/>
    </row>
    <row r="69" spans="2:6" ht="24.9" customHeight="1" thickTop="1">
      <c r="B69" s="42" t="s">
        <v>30</v>
      </c>
      <c r="C69" s="14">
        <f>C63+C64+C65+C66+C68</f>
        <v>0</v>
      </c>
      <c r="D69" s="14">
        <f>D63+D64+D65+D66+D68</f>
        <v>0</v>
      </c>
    </row>
    <row r="70" spans="2:6" ht="24.9" customHeight="1">
      <c r="B70" s="43"/>
      <c r="C70" s="35"/>
      <c r="D70" s="35"/>
    </row>
    <row r="71" spans="2:6" ht="24.9" customHeight="1">
      <c r="B71" s="40" t="s">
        <v>202</v>
      </c>
    </row>
    <row r="72" spans="2:6" ht="24.9" customHeight="1">
      <c r="B72" s="44" t="s">
        <v>22</v>
      </c>
      <c r="C72" s="83" t="s">
        <v>159</v>
      </c>
      <c r="D72" s="83" t="s">
        <v>122</v>
      </c>
      <c r="E72" s="145" t="s">
        <v>33</v>
      </c>
      <c r="F72" s="145"/>
    </row>
    <row r="73" spans="2:6" ht="24.9" customHeight="1">
      <c r="B73" s="38" t="s">
        <v>106</v>
      </c>
      <c r="C73" s="8"/>
      <c r="D73" s="8"/>
      <c r="E73" s="132">
        <f>D31</f>
        <v>0</v>
      </c>
      <c r="F73" s="132"/>
    </row>
    <row r="74" spans="2:6" ht="24.9" customHeight="1">
      <c r="B74" s="38" t="s">
        <v>119</v>
      </c>
      <c r="C74" s="8"/>
      <c r="D74" s="8"/>
      <c r="E74" s="132">
        <f>D32</f>
        <v>0</v>
      </c>
      <c r="F74" s="132"/>
    </row>
    <row r="75" spans="2:6" ht="24.9" customHeight="1">
      <c r="B75" s="38" t="s">
        <v>91</v>
      </c>
      <c r="C75" s="13">
        <f>C73-C74</f>
        <v>0</v>
      </c>
      <c r="D75" s="13">
        <f>D73-D74</f>
        <v>0</v>
      </c>
      <c r="E75" s="132">
        <f>D33</f>
        <v>0</v>
      </c>
      <c r="F75" s="132"/>
    </row>
    <row r="76" spans="2:6" ht="24.9" customHeight="1">
      <c r="B76" s="38" t="s">
        <v>205</v>
      </c>
      <c r="C76" s="13">
        <f>C96</f>
        <v>0</v>
      </c>
      <c r="D76" s="13">
        <f>D96</f>
        <v>0</v>
      </c>
      <c r="E76" s="132">
        <f>E96</f>
        <v>0</v>
      </c>
      <c r="F76" s="132"/>
    </row>
    <row r="77" spans="2:6" ht="24.9" customHeight="1">
      <c r="B77" s="38" t="s">
        <v>100</v>
      </c>
      <c r="C77" s="13">
        <f>C73-C74-C76</f>
        <v>0</v>
      </c>
      <c r="D77" s="13">
        <f>D73-D74-D76</f>
        <v>0</v>
      </c>
      <c r="E77" s="132">
        <f>E75-E76</f>
        <v>0</v>
      </c>
      <c r="F77" s="132"/>
    </row>
    <row r="78" spans="2:6" ht="24.9" customHeight="1">
      <c r="B78" s="38" t="s">
        <v>101</v>
      </c>
      <c r="C78" s="8"/>
      <c r="D78" s="8"/>
      <c r="E78" s="132">
        <f>D51</f>
        <v>0</v>
      </c>
      <c r="F78" s="132"/>
    </row>
    <row r="79" spans="2:6" ht="24.9" customHeight="1">
      <c r="B79" s="38" t="s">
        <v>102</v>
      </c>
      <c r="C79" s="8"/>
      <c r="D79" s="8"/>
      <c r="E79" s="132">
        <f>D59</f>
        <v>0</v>
      </c>
      <c r="F79" s="132"/>
    </row>
    <row r="80" spans="2:6" ht="24.9" customHeight="1">
      <c r="B80" s="38" t="s">
        <v>103</v>
      </c>
      <c r="C80" s="8"/>
      <c r="D80" s="8"/>
      <c r="E80" s="132">
        <f>D69</f>
        <v>0</v>
      </c>
      <c r="F80" s="132"/>
    </row>
    <row r="81" spans="2:8" ht="24.9" customHeight="1">
      <c r="B81" s="38" t="s">
        <v>34</v>
      </c>
      <c r="C81" s="8"/>
      <c r="D81" s="8"/>
      <c r="E81" s="132">
        <f>D67</f>
        <v>0</v>
      </c>
      <c r="F81" s="132"/>
    </row>
    <row r="82" spans="2:8" ht="24.9" customHeight="1">
      <c r="B82" s="38" t="s">
        <v>35</v>
      </c>
      <c r="C82" s="8"/>
      <c r="D82" s="8"/>
      <c r="E82" s="132">
        <f>D68</f>
        <v>0</v>
      </c>
      <c r="F82" s="132"/>
      <c r="G82" s="77"/>
      <c r="H82" s="77"/>
    </row>
    <row r="83" spans="2:8" ht="24.9" customHeight="1">
      <c r="B83" s="51" t="s">
        <v>105</v>
      </c>
      <c r="C83" s="13">
        <f>C77+C79+C80</f>
        <v>0</v>
      </c>
      <c r="D83" s="13">
        <f>D77+D79+D80</f>
        <v>0</v>
      </c>
      <c r="E83" s="132">
        <f>E77+E79+E80</f>
        <v>0</v>
      </c>
      <c r="F83" s="132"/>
      <c r="G83" s="78"/>
      <c r="H83" s="60"/>
    </row>
    <row r="84" spans="2:8" ht="24.9" customHeight="1">
      <c r="B84" s="38" t="s">
        <v>203</v>
      </c>
      <c r="C84" s="119"/>
      <c r="D84" s="119"/>
      <c r="E84" s="131"/>
      <c r="F84" s="131"/>
    </row>
    <row r="85" spans="2:8" ht="23.4" customHeight="1">
      <c r="B85" s="38" t="s">
        <v>104</v>
      </c>
      <c r="C85" s="13">
        <f>IFERROR(C83/C84,)</f>
        <v>0</v>
      </c>
      <c r="D85" s="13">
        <f>IFERROR(D83/D84,)</f>
        <v>0</v>
      </c>
      <c r="E85" s="132">
        <f>IFERROR(E83/E84,)</f>
        <v>0</v>
      </c>
      <c r="F85" s="132"/>
    </row>
    <row r="86" spans="2:8" ht="18">
      <c r="B86" s="79" t="str">
        <f>IF(AND(EDATE(C17,12)&lt;C14,SUM(C73:C80)=0),"◆前々事業年度において、「①売上高」∼「⑧減価償却額」の全ての項目が0になることは基本的にはございません。各項目が正しく入力されているか、ご確認をお願いします。","")</f>
        <v/>
      </c>
      <c r="C86" s="80"/>
      <c r="D86" s="80"/>
    </row>
    <row r="87" spans="2:8" ht="18">
      <c r="B87" s="81" t="str">
        <f>IF(SUM(D73:D80)=0,"◆前事業年度において「①売上高」∼「⑧減価償却額」の全ての項目が0になることは基本的にはございません。各項目が正しく入力されているか、ご確認をお願いします。","")</f>
        <v>◆前事業年度において「①売上高」∼「⑧減価償却額」の全ての項目が0になることは基本的にはございません。各項目が正しく入力されているか、ご確認をお願いします。</v>
      </c>
      <c r="C87" s="82"/>
      <c r="D87" s="82"/>
    </row>
    <row r="88" spans="2:8" ht="18">
      <c r="B88" s="81" t="str">
        <f>IF(SUM(E73:E80)=0,"◆今回報告において、「①売上高」∼「⑧減価償却額」の全ての項目が0になることは基本的にはございません。各項目が正しく入力されているか、ご確認をお願いします。","")</f>
        <v>◆今回報告において、「①売上高」∼「⑧減価償却額」の全ての項目が0になることは基本的にはございません。各項目が正しく入力されているか、ご確認をお願いします。</v>
      </c>
      <c r="C88" s="82"/>
      <c r="D88" s="82"/>
    </row>
    <row r="89" spans="2:8" ht="18">
      <c r="B89" s="81" t="str">
        <f>IF(
  AND(EDATE(C17,12)&lt;C14, OR(C84&lt;0.1, D84&lt;0.1, E84&lt;0.1)),
  "◆前々事業年度、前事業年度、今回報告すべてにおいて、「⑩従業員数」が0になることは基本的にはございません。各項目が0.1以上の数字で正しく入力されているか、ご確認をお願いします。",
  IF(
    AND(EDATE(C17,12)&gt;=C14, OR(D84&lt;0.1, E84&lt;0.1)),
    "◆前事業年度及び今回報告において、「⑩従業員数」が0になることは基本的にはございません。各項目が0.1以上の数字で正しく入力されているか、ご確認をお願いします。",
    ""
  )
)</f>
        <v>◆前事業年度及び今回報告において、「⑩従業員数」が0になることは基本的にはございません。各項目が0.1以上の数字で正しく入力されているか、ご確認をお願いします。</v>
      </c>
      <c r="C89" s="82"/>
      <c r="D89" s="82"/>
    </row>
    <row r="90" spans="2:8" ht="24.9" customHeight="1">
      <c r="B90" s="25" t="s">
        <v>92</v>
      </c>
      <c r="D90" s="157"/>
      <c r="E90" s="150"/>
    </row>
    <row r="91" spans="2:8" ht="24.9" customHeight="1">
      <c r="B91" s="72" t="s">
        <v>93</v>
      </c>
      <c r="C91" s="83" t="s">
        <v>159</v>
      </c>
      <c r="D91" s="130" t="s">
        <v>122</v>
      </c>
      <c r="E91" s="145" t="s">
        <v>94</v>
      </c>
      <c r="F91" s="145"/>
    </row>
    <row r="92" spans="2:8" ht="24.9" customHeight="1">
      <c r="B92" s="73" t="s">
        <v>95</v>
      </c>
      <c r="C92" s="16"/>
      <c r="D92" s="16"/>
      <c r="E92" s="146">
        <f>D34</f>
        <v>0</v>
      </c>
      <c r="F92" s="146"/>
    </row>
    <row r="93" spans="2:8" ht="24.9" customHeight="1">
      <c r="B93" s="73" t="s">
        <v>96</v>
      </c>
      <c r="C93" s="16"/>
      <c r="D93" s="16"/>
      <c r="E93" s="180"/>
      <c r="F93" s="180"/>
    </row>
    <row r="94" spans="2:8" ht="24.9" customHeight="1">
      <c r="B94" s="73" t="s">
        <v>97</v>
      </c>
      <c r="C94" s="16"/>
      <c r="D94" s="16"/>
      <c r="E94" s="146">
        <f>D36</f>
        <v>0</v>
      </c>
      <c r="F94" s="146"/>
    </row>
    <row r="95" spans="2:8" ht="24.9" customHeight="1" thickBot="1">
      <c r="B95" s="74" t="s">
        <v>98</v>
      </c>
      <c r="C95" s="17"/>
      <c r="D95" s="17"/>
      <c r="E95" s="133">
        <f>D37</f>
        <v>0</v>
      </c>
      <c r="F95" s="133"/>
    </row>
    <row r="96" spans="2:8" ht="24.9" customHeight="1" thickTop="1">
      <c r="B96" s="75" t="s">
        <v>99</v>
      </c>
      <c r="C96" s="76">
        <f>C92-C93-C94+C95</f>
        <v>0</v>
      </c>
      <c r="D96" s="76">
        <f>D92-D93-D94+D95</f>
        <v>0</v>
      </c>
      <c r="E96" s="144">
        <f>E92-E93-E94+E95</f>
        <v>0</v>
      </c>
      <c r="F96" s="144"/>
    </row>
    <row r="97" spans="2:10" ht="24.9" customHeight="1">
      <c r="B97" s="35"/>
      <c r="C97" s="35"/>
      <c r="D97" s="52"/>
    </row>
    <row r="98" spans="2:10" ht="24.9" customHeight="1">
      <c r="B98" s="38" t="s">
        <v>184</v>
      </c>
      <c r="C98" s="120"/>
      <c r="D98" s="120"/>
      <c r="E98" s="139">
        <f>IFERROR(IF(D83&lt;0,(E83-D83)/D83*-1,IF(D83&gt;0,(E83-D83)/D83,IF(AND(D83=0,E83&gt;0),1,0))),0)</f>
        <v>0</v>
      </c>
      <c r="F98" s="139"/>
    </row>
    <row r="99" spans="2:10" ht="24.9" customHeight="1">
      <c r="B99" s="38" t="s">
        <v>185</v>
      </c>
      <c r="C99" s="120"/>
      <c r="D99" s="120"/>
      <c r="E99" s="139">
        <f>IFERROR(IF(D85&lt;0,(E85-D85)/D85*-1,IF(D85&gt;0,(E85-D85)/D85,IF(AND(D85=0,E85&gt;0),1,0))),0)</f>
        <v>0</v>
      </c>
      <c r="F99" s="139"/>
    </row>
    <row r="100" spans="2:10" ht="18">
      <c r="B100" s="81"/>
      <c r="C100" s="81"/>
      <c r="D100" s="81"/>
      <c r="E100" s="81"/>
    </row>
    <row r="101" spans="2:10" ht="24.9" customHeight="1">
      <c r="B101" s="27" t="s">
        <v>67</v>
      </c>
      <c r="C101" s="34"/>
      <c r="D101" s="34"/>
      <c r="E101" s="34"/>
      <c r="F101" s="34"/>
      <c r="G101" s="34"/>
      <c r="H101" s="34"/>
      <c r="I101" s="34"/>
      <c r="J101" s="111" t="str">
        <f>IF(C19=M32,"ー",IF(COUNTBLANK(D104:D108)+COUNTBLANK(C110:C114)+(D108="〇")*COUNTBLANK(C109)&gt;0,"未入力あり","入力完了"))</f>
        <v>未入力あり</v>
      </c>
    </row>
    <row r="102" spans="2:10" ht="24.9" customHeight="1">
      <c r="B102" s="22" t="s">
        <v>197</v>
      </c>
      <c r="C102" s="41"/>
      <c r="D102" s="41"/>
    </row>
    <row r="103" spans="2:10" ht="24.9" customHeight="1">
      <c r="B103" s="36"/>
      <c r="C103" s="191" t="s">
        <v>161</v>
      </c>
      <c r="D103" s="192"/>
      <c r="E103" s="25"/>
      <c r="F103" s="25"/>
    </row>
    <row r="104" spans="2:10" ht="24.9" customHeight="1">
      <c r="B104" s="181" t="s">
        <v>204</v>
      </c>
      <c r="C104" s="65" t="s">
        <v>65</v>
      </c>
      <c r="D104" s="18"/>
    </row>
    <row r="105" spans="2:10" ht="24.9" customHeight="1">
      <c r="B105" s="182"/>
      <c r="C105" s="65" t="s">
        <v>69</v>
      </c>
      <c r="D105" s="18"/>
    </row>
    <row r="106" spans="2:10" ht="24.9" customHeight="1">
      <c r="B106" s="182"/>
      <c r="C106" s="65" t="s">
        <v>68</v>
      </c>
      <c r="D106" s="18"/>
    </row>
    <row r="107" spans="2:10" ht="24.9" customHeight="1">
      <c r="B107" s="182"/>
      <c r="C107" s="65" t="s">
        <v>64</v>
      </c>
      <c r="D107" s="18"/>
    </row>
    <row r="108" spans="2:10" ht="24.9" customHeight="1">
      <c r="B108" s="183"/>
      <c r="C108" s="65" t="s">
        <v>66</v>
      </c>
      <c r="D108" s="18"/>
    </row>
    <row r="109" spans="2:10" ht="33" customHeight="1">
      <c r="B109" s="51" t="s">
        <v>70</v>
      </c>
      <c r="C109" s="174"/>
      <c r="D109" s="175"/>
    </row>
    <row r="110" spans="2:10" ht="24.9" customHeight="1">
      <c r="B110" s="38" t="s">
        <v>71</v>
      </c>
      <c r="C110" s="168"/>
      <c r="D110" s="169"/>
    </row>
    <row r="111" spans="2:10" ht="24.9" customHeight="1">
      <c r="B111" s="38" t="s">
        <v>114</v>
      </c>
      <c r="C111" s="168"/>
      <c r="D111" s="169"/>
    </row>
    <row r="112" spans="2:10" ht="24.9" customHeight="1">
      <c r="B112" s="38" t="s">
        <v>115</v>
      </c>
      <c r="C112" s="168"/>
      <c r="D112" s="169"/>
    </row>
    <row r="113" spans="2:18" ht="24.9" customHeight="1">
      <c r="B113" s="38" t="s">
        <v>123</v>
      </c>
      <c r="C113" s="176">
        <f>E77+E80</f>
        <v>0</v>
      </c>
      <c r="D113" s="177"/>
      <c r="K113" s="57"/>
      <c r="P113" s="57"/>
      <c r="Q113" s="57"/>
      <c r="R113" s="57"/>
    </row>
    <row r="114" spans="2:18" ht="24.9" customHeight="1">
      <c r="B114" s="38" t="s">
        <v>124</v>
      </c>
      <c r="C114" s="168"/>
      <c r="D114" s="169"/>
      <c r="K114" s="57"/>
      <c r="P114" s="57"/>
      <c r="Q114" s="57"/>
      <c r="R114" s="57"/>
    </row>
    <row r="115" spans="2:18" ht="24.9" customHeight="1">
      <c r="B115" s="38" t="s">
        <v>125</v>
      </c>
      <c r="C115" s="166">
        <f>IFERROR((C110-C111+C112)/(C113+C114),)</f>
        <v>0</v>
      </c>
      <c r="D115" s="167"/>
      <c r="K115" s="57"/>
      <c r="P115" s="57"/>
      <c r="Q115" s="57"/>
      <c r="R115" s="57"/>
    </row>
    <row r="116" spans="2:18" ht="24.9" customHeight="1">
      <c r="B116" s="35"/>
      <c r="K116" s="57"/>
      <c r="P116" s="57"/>
      <c r="Q116" s="57"/>
    </row>
    <row r="117" spans="2:18" ht="24.9" customHeight="1">
      <c r="B117" s="27" t="s">
        <v>63</v>
      </c>
      <c r="C117" s="34"/>
      <c r="D117" s="34"/>
      <c r="E117" s="34"/>
      <c r="F117" s="34"/>
      <c r="G117" s="34"/>
      <c r="H117" s="34"/>
      <c r="I117" s="34"/>
      <c r="J117" s="111" t="str">
        <f>IF(C18="該当なし","―",IF(COUNTBLANK(C122:E123)&gt;0,"未入力あり","入力完了"))</f>
        <v>未入力あり</v>
      </c>
      <c r="K117" s="57"/>
      <c r="Q117" s="57"/>
    </row>
    <row r="118" spans="2:18" ht="24.9" customHeight="1">
      <c r="B118" s="22" t="s">
        <v>126</v>
      </c>
      <c r="K118" s="57"/>
      <c r="Q118" s="57"/>
    </row>
    <row r="119" spans="2:18" ht="24.9" customHeight="1">
      <c r="B119" s="26"/>
      <c r="K119" s="57"/>
      <c r="Q119" s="57"/>
    </row>
    <row r="120" spans="2:18" ht="24.9" customHeight="1">
      <c r="B120" s="23" t="s">
        <v>155</v>
      </c>
      <c r="J120" s="57"/>
      <c r="L120" s="57"/>
      <c r="M120" s="57"/>
      <c r="N120" s="57"/>
    </row>
    <row r="121" spans="2:18" ht="36" customHeight="1">
      <c r="B121" s="44" t="s">
        <v>127</v>
      </c>
      <c r="C121" s="86" t="s">
        <v>217</v>
      </c>
      <c r="D121" s="86" t="s">
        <v>152</v>
      </c>
      <c r="E121" s="152" t="s">
        <v>153</v>
      </c>
      <c r="F121" s="152"/>
    </row>
    <row r="122" spans="2:18" ht="24.9" customHeight="1">
      <c r="B122" s="54" t="s">
        <v>149</v>
      </c>
      <c r="C122" s="97"/>
      <c r="D122" s="103">
        <f>C15</f>
        <v>0</v>
      </c>
      <c r="E122" s="153">
        <f>C16</f>
        <v>0</v>
      </c>
      <c r="F122" s="153"/>
    </row>
    <row r="123" spans="2:18" ht="24.9" customHeight="1">
      <c r="B123" s="54" t="s">
        <v>150</v>
      </c>
      <c r="C123" s="16"/>
      <c r="D123" s="16"/>
      <c r="E123" s="154"/>
      <c r="F123" s="154"/>
      <c r="M123" s="22" t="s">
        <v>182</v>
      </c>
    </row>
    <row r="124" spans="2:18" ht="24.9" customHeight="1" thickBot="1">
      <c r="B124" s="48"/>
      <c r="C124" s="48"/>
      <c r="D124" s="47"/>
      <c r="E124" s="150"/>
      <c r="F124" s="151"/>
      <c r="G124" s="49"/>
      <c r="H124"/>
      <c r="M124" s="22" t="s">
        <v>183</v>
      </c>
    </row>
    <row r="125" spans="2:18" ht="51" customHeight="1" thickTop="1" thickBot="1">
      <c r="B125" s="118" t="s">
        <v>181</v>
      </c>
      <c r="C125" s="141" t="str">
        <f>IF(OR(E123-D123&gt;=30,E123-C123&gt;=30),M123,M124)</f>
        <v>加点に係る賃上げ要件(+30円以上)を達成していない</v>
      </c>
      <c r="D125" s="142"/>
      <c r="E125" s="142"/>
      <c r="F125" s="142"/>
      <c r="G125" s="143"/>
      <c r="H125" s="98"/>
    </row>
    <row r="126" spans="2:18" ht="24.9" customHeight="1" thickTop="1"/>
    <row r="127" spans="2:18" ht="24.9" customHeight="1">
      <c r="B127" s="27" t="s">
        <v>164</v>
      </c>
      <c r="C127" s="27"/>
      <c r="D127" s="34"/>
      <c r="E127" s="34"/>
      <c r="F127" s="34"/>
      <c r="G127" s="34"/>
      <c r="H127" s="34"/>
      <c r="I127" s="34"/>
      <c r="J127" s="111" t="str">
        <f>IF(C19=M32,"ー",IF(COUNTBLANK(C130:D130)+COUNTBLANK(C132:C134)+(C133&gt;0)*COUNTBLANK(C137)+(C134&gt;0)*COUNTBLANK(C138)&gt;0,"未入力あり","入力完了"))</f>
        <v>未入力あり</v>
      </c>
      <c r="K127" s="111"/>
    </row>
    <row r="128" spans="2:18" ht="24.9" customHeight="1">
      <c r="B128" s="22" t="s">
        <v>197</v>
      </c>
    </row>
    <row r="129" spans="2:9" ht="39" customHeight="1">
      <c r="B129" s="113" t="s">
        <v>165</v>
      </c>
      <c r="C129" s="114" t="s">
        <v>166</v>
      </c>
      <c r="D129" s="114" t="s">
        <v>33</v>
      </c>
      <c r="E129" s="137" t="s">
        <v>186</v>
      </c>
      <c r="F129" s="138"/>
    </row>
    <row r="130" spans="2:9" ht="24.9" customHeight="1">
      <c r="B130" s="115" t="s">
        <v>167</v>
      </c>
      <c r="C130" s="116"/>
      <c r="D130" s="20"/>
      <c r="E130" s="140" t="str">
        <f>IF(OR(C130="", D130=""),"",C130-D130)</f>
        <v/>
      </c>
      <c r="F130" s="140"/>
      <c r="G130" s="71"/>
      <c r="H130" s="49"/>
      <c r="I130"/>
    </row>
    <row r="131" spans="2:9" ht="24.9" customHeight="1">
      <c r="E131"/>
      <c r="F131" s="71"/>
      <c r="G131" s="71"/>
      <c r="H131" s="49"/>
      <c r="I131"/>
    </row>
    <row r="132" spans="2:9" ht="24.9" customHeight="1">
      <c r="B132" s="113" t="s">
        <v>187</v>
      </c>
      <c r="C132" s="20"/>
      <c r="E132"/>
      <c r="F132" s="71"/>
      <c r="G132" s="71"/>
      <c r="H132" s="49"/>
      <c r="I132"/>
    </row>
    <row r="133" spans="2:9" ht="24.9" customHeight="1">
      <c r="B133" s="113" t="s">
        <v>188</v>
      </c>
      <c r="C133" s="20"/>
      <c r="E133"/>
      <c r="F133" s="71"/>
      <c r="G133" s="71"/>
      <c r="H133" s="49"/>
      <c r="I133"/>
    </row>
    <row r="134" spans="2:9" ht="24.9" customHeight="1">
      <c r="B134" s="113" t="s">
        <v>189</v>
      </c>
      <c r="C134" s="20"/>
      <c r="E134"/>
      <c r="F134" s="71"/>
      <c r="G134" s="71"/>
      <c r="H134" s="49"/>
      <c r="I134"/>
    </row>
    <row r="135" spans="2:9" ht="24.9" customHeight="1">
      <c r="B135" s="113" t="s">
        <v>190</v>
      </c>
      <c r="C135" s="117" t="str">
        <f>IF(E130=SUM(C132:C134),"○","×")</f>
        <v>×</v>
      </c>
      <c r="D135" s="26" t="str">
        <f>IF(C135="×","◆減少数が整合していないため、正しい数値に修正してください。","")</f>
        <v>◆減少数が整合していないため、正しい数値に修正してください。</v>
      </c>
      <c r="E135"/>
      <c r="F135" s="71"/>
      <c r="G135" s="71"/>
      <c r="H135" s="49"/>
      <c r="I135"/>
    </row>
    <row r="136" spans="2:9" ht="24.9" customHeight="1">
      <c r="E136"/>
      <c r="F136" s="71"/>
      <c r="G136" s="71"/>
      <c r="H136" s="49"/>
      <c r="I136"/>
    </row>
    <row r="137" spans="2:9" ht="144" customHeight="1">
      <c r="B137" s="115" t="s">
        <v>191</v>
      </c>
      <c r="C137" s="134"/>
      <c r="D137" s="135"/>
      <c r="E137" s="135"/>
      <c r="F137" s="136"/>
      <c r="G137" s="71"/>
      <c r="H137" s="49"/>
      <c r="I137"/>
    </row>
    <row r="138" spans="2:9" ht="144" customHeight="1">
      <c r="B138" s="115" t="s">
        <v>192</v>
      </c>
      <c r="C138" s="134"/>
      <c r="D138" s="135"/>
      <c r="E138" s="135"/>
      <c r="F138" s="136"/>
      <c r="G138" s="71"/>
      <c r="H138" s="49"/>
      <c r="I138"/>
    </row>
    <row r="139" spans="2:9" ht="24.9" customHeight="1">
      <c r="E139"/>
      <c r="F139" s="71"/>
      <c r="G139" s="71"/>
      <c r="H139" s="49"/>
      <c r="I139"/>
    </row>
    <row r="140" spans="2:9" ht="24.9" customHeight="1">
      <c r="B140" s="22" t="s">
        <v>36</v>
      </c>
    </row>
  </sheetData>
  <sheetProtection algorithmName="SHA-512" hashValue="nA09Z/Pnscj58yYeB0Ng3A33NqN5UdCR+pEPLBfuqlg3ItEfDjVUNQTq9Kw1hxPklVy9IeZGshTdtzA7G3dMmA==" saltValue="nOVTDB+BDADXeyhIZIVYIw==" spinCount="100000" sheet="1" selectLockedCells="1"/>
  <mergeCells count="78">
    <mergeCell ref="E33:F33"/>
    <mergeCell ref="E35:F35"/>
    <mergeCell ref="G35:H35"/>
    <mergeCell ref="E81:F81"/>
    <mergeCell ref="E82:F82"/>
    <mergeCell ref="G37:H37"/>
    <mergeCell ref="E36:F36"/>
    <mergeCell ref="E80:F80"/>
    <mergeCell ref="G36:H36"/>
    <mergeCell ref="E37:F37"/>
    <mergeCell ref="B104:B108"/>
    <mergeCell ref="B28:B30"/>
    <mergeCell ref="C28:C30"/>
    <mergeCell ref="D28:H28"/>
    <mergeCell ref="D29:D30"/>
    <mergeCell ref="E29:H29"/>
    <mergeCell ref="G33:H33"/>
    <mergeCell ref="E34:F34"/>
    <mergeCell ref="G34:H34"/>
    <mergeCell ref="C103:D103"/>
    <mergeCell ref="E31:F31"/>
    <mergeCell ref="G31:H31"/>
    <mergeCell ref="E32:F32"/>
    <mergeCell ref="G32:H32"/>
    <mergeCell ref="E38:F38"/>
    <mergeCell ref="G38:H38"/>
    <mergeCell ref="C12:D12"/>
    <mergeCell ref="C20:F20"/>
    <mergeCell ref="C21:F21"/>
    <mergeCell ref="C115:D115"/>
    <mergeCell ref="C111:D111"/>
    <mergeCell ref="C112:D112"/>
    <mergeCell ref="E42:H42"/>
    <mergeCell ref="G39:H39"/>
    <mergeCell ref="C114:D114"/>
    <mergeCell ref="C109:D109"/>
    <mergeCell ref="C110:D110"/>
    <mergeCell ref="C113:D113"/>
    <mergeCell ref="E39:F39"/>
    <mergeCell ref="E40:F40"/>
    <mergeCell ref="G40:H40"/>
    <mergeCell ref="E93:F93"/>
    <mergeCell ref="H6:I6"/>
    <mergeCell ref="H7:I7"/>
    <mergeCell ref="E124:F124"/>
    <mergeCell ref="E121:F121"/>
    <mergeCell ref="E122:F122"/>
    <mergeCell ref="E123:F123"/>
    <mergeCell ref="E43:H43"/>
    <mergeCell ref="D90:E90"/>
    <mergeCell ref="E72:F72"/>
    <mergeCell ref="E73:F73"/>
    <mergeCell ref="E74:F74"/>
    <mergeCell ref="E75:F75"/>
    <mergeCell ref="E76:F76"/>
    <mergeCell ref="E77:F77"/>
    <mergeCell ref="E78:F78"/>
    <mergeCell ref="E79:F79"/>
    <mergeCell ref="H1:J1"/>
    <mergeCell ref="H2:I2"/>
    <mergeCell ref="H3:I3"/>
    <mergeCell ref="H4:I4"/>
    <mergeCell ref="H5:I5"/>
    <mergeCell ref="E84:F84"/>
    <mergeCell ref="E83:F83"/>
    <mergeCell ref="E95:F95"/>
    <mergeCell ref="C137:F137"/>
    <mergeCell ref="C138:F138"/>
    <mergeCell ref="E129:F129"/>
    <mergeCell ref="E98:F98"/>
    <mergeCell ref="E99:F99"/>
    <mergeCell ref="E130:F130"/>
    <mergeCell ref="C125:G125"/>
    <mergeCell ref="E96:F96"/>
    <mergeCell ref="E85:F85"/>
    <mergeCell ref="E91:F91"/>
    <mergeCell ref="E92:F92"/>
    <mergeCell ref="E94:F94"/>
  </mergeCells>
  <phoneticPr fontId="2"/>
  <conditionalFormatting sqref="B102:I116 B128:I139">
    <cfRule type="expression" dxfId="67" priority="4">
      <formula>$C$19=$M$32</formula>
    </cfRule>
  </conditionalFormatting>
  <conditionalFormatting sqref="B118:I125">
    <cfRule type="expression" dxfId="66" priority="16">
      <formula>$C$18="該当なし"</formula>
    </cfRule>
  </conditionalFormatting>
  <conditionalFormatting sqref="C72:C85 C91:C96">
    <cfRule type="expression" dxfId="65" priority="5">
      <formula>$C$14&lt;EDATE($C$17,12)</formula>
    </cfRule>
  </conditionalFormatting>
  <conditionalFormatting sqref="C122 C123:F123">
    <cfRule type="containsBlanks" dxfId="64" priority="38">
      <formula>LEN(TRIM(C122))=0</formula>
    </cfRule>
  </conditionalFormatting>
  <conditionalFormatting sqref="C12:D12 C13:C19">
    <cfRule type="containsBlanks" dxfId="63" priority="81">
      <formula>LEN(TRIM(C12))=0</formula>
    </cfRule>
  </conditionalFormatting>
  <conditionalFormatting sqref="C73:D74 C78:D82">
    <cfRule type="containsBlanks" dxfId="62" priority="47">
      <formula>LEN(TRIM(C73))=0</formula>
    </cfRule>
  </conditionalFormatting>
  <conditionalFormatting sqref="C92:D95">
    <cfRule type="containsBlanks" dxfId="61" priority="62">
      <formula>LEN(TRIM(C92))=0</formula>
    </cfRule>
  </conditionalFormatting>
  <conditionalFormatting sqref="C109:D109">
    <cfRule type="expression" dxfId="60" priority="17">
      <formula>$D$108="×"</formula>
    </cfRule>
  </conditionalFormatting>
  <conditionalFormatting sqref="C130:D130 C132:C134 C137:F138">
    <cfRule type="containsBlanks" dxfId="59" priority="32">
      <formula>LEN(TRIM(C130))=0</formula>
    </cfRule>
  </conditionalFormatting>
  <conditionalFormatting sqref="C84:E84">
    <cfRule type="containsBlanks" dxfId="58" priority="102">
      <formula>LEN(TRIM(C84))=0</formula>
    </cfRule>
  </conditionalFormatting>
  <conditionalFormatting sqref="C20:F21 C109:D112 D104:D108 C114 C31:D32 C34:D34 C36:D37 C39:D39 C43:D43 C48:D50 C55:D55 C58:D58 C63:D66 C68:D68 E93">
    <cfRule type="containsBlanks" dxfId="57" priority="168">
      <formula>LEN(TRIM(C20))=0</formula>
    </cfRule>
  </conditionalFormatting>
  <conditionalFormatting sqref="C21:F21">
    <cfRule type="expression" dxfId="56" priority="30">
      <formula>OR($C$20=_1,$C$20=_2)</formula>
    </cfRule>
  </conditionalFormatting>
  <conditionalFormatting sqref="C137:F137">
    <cfRule type="expression" dxfId="55" priority="2">
      <formula>$C$133=0</formula>
    </cfRule>
  </conditionalFormatting>
  <conditionalFormatting sqref="C138:F138">
    <cfRule type="expression" dxfId="54" priority="1">
      <formula>$C$134=0</formula>
    </cfRule>
  </conditionalFormatting>
  <conditionalFormatting sqref="H1">
    <cfRule type="expression" dxfId="53" priority="170">
      <formula>LEN($H$1)&gt;1</formula>
    </cfRule>
  </conditionalFormatting>
  <conditionalFormatting sqref="J7">
    <cfRule type="expression" dxfId="52" priority="31">
      <formula>$J7="未入力あり"</formula>
    </cfRule>
  </conditionalFormatting>
  <conditionalFormatting sqref="J2:K6">
    <cfRule type="expression" dxfId="51" priority="169">
      <formula>$J2="未入力あり"</formula>
    </cfRule>
  </conditionalFormatting>
  <dataValidations count="12">
    <dataValidation type="list" allowBlank="1" showInputMessage="1" showErrorMessage="1" sqref="C19" xr:uid="{94E88773-F595-4B85-921C-38F5985D9EB2}">
      <formula1>$M$31:$M$32</formula1>
    </dataValidation>
    <dataValidation type="textLength" imeMode="disabled" allowBlank="1" showInputMessage="1" showErrorMessage="1" sqref="C13" xr:uid="{3168BD69-97AB-46B9-AE0B-6A8C77115BDE}">
      <formula1>6</formula1>
      <formula2>7</formula2>
    </dataValidation>
    <dataValidation type="list" allowBlank="1" showInputMessage="1" showErrorMessage="1" sqref="D104:D108" xr:uid="{888665B0-0350-4443-9C2E-6D798BAC3C0D}">
      <formula1>$M$44:$M$45</formula1>
    </dataValidation>
    <dataValidation type="whole" operator="greaterThanOrEqual" allowBlank="1" showInputMessage="1" showErrorMessage="1" sqref="C110:C112" xr:uid="{9272B0B1-72E1-4208-BC18-D223B7CD5586}">
      <formula1>0</formula1>
    </dataValidation>
    <dataValidation type="decimal" allowBlank="1" showInputMessage="1" showErrorMessage="1" error="半角数字で入力してください。" sqref="C131:D131 C123:E123 C31:H32 C34:H34 C36:H37 C39:H39 C43:D43 C48:D50 C55:D55 C58:D58 C63:D66 C68:D68 C73:D74 C78:D82 C92:D95 E93" xr:uid="{F5B741A7-6A31-4F8C-AAE2-8B50C1470BDB}">
      <formula1>-1E+99</formula1>
      <formula2>1E+99</formula2>
    </dataValidation>
    <dataValidation type="date" allowBlank="1" showInputMessage="1" showErrorMessage="1" error="日付形式で入力してください" sqref="C122:E122" xr:uid="{597EB92B-5B9D-4725-A01D-BE62E87F85BC}">
      <formula1>45292</formula1>
      <formula2>72686</formula2>
    </dataValidation>
    <dataValidation type="list" allowBlank="1" showInputMessage="1" showErrorMessage="1" sqref="C20:F20" xr:uid="{C2A6BD9B-F470-41B3-8D66-26B5FE0AEFD8}">
      <formula1>$M$34:$M$36</formula1>
    </dataValidation>
    <dataValidation type="list" allowBlank="1" showInputMessage="1" showErrorMessage="1" sqref="C18" xr:uid="{960DF7CF-9D19-4678-BB90-33B66D756296}">
      <formula1>$M$26:$M$27</formula1>
    </dataValidation>
    <dataValidation type="date" allowBlank="1" showInputMessage="1" showErrorMessage="1" sqref="C14:C17" xr:uid="{A06721A3-C78D-4DC3-A88F-F401B002B08E}">
      <formula1>45292</formula1>
      <formula2>72686</formula2>
    </dataValidation>
    <dataValidation type="whole" operator="greaterThanOrEqual" allowBlank="1" showInputMessage="1" showErrorMessage="1" error="半角数字で入力してください。" sqref="C132:C134 C130:D130" xr:uid="{D11E0C90-388D-4D08-9373-C61CD4B03AAC}">
      <formula1>0</formula1>
    </dataValidation>
    <dataValidation type="decimal" errorStyle="warning" operator="greaterThanOrEqual" allowBlank="1" showInputMessage="1" showErrorMessage="1" error="0.1名以上で入力してください。また、0名になることは基本的にはございません。_x000a_正しく入力されているか、ご確認をお願いします。" sqref="C84:F84" xr:uid="{8A6F3610-57E8-4D14-8A5F-FC2D85357D4D}">
      <formula1>0.1</formula1>
    </dataValidation>
    <dataValidation allowBlank="1" showInputMessage="1" showErrorMessage="1" error="半角数字で入力してください。" sqref="H30 F30" xr:uid="{375C34AB-218B-4210-844F-5A6DC236CF53}"/>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6DF5-BFAF-4752-9FCC-76AC613267FB}">
  <sheetPr codeName="Sheet3">
    <tabColor rgb="FFFFFF00"/>
  </sheetPr>
  <dimension ref="A1:R135"/>
  <sheetViews>
    <sheetView showGridLines="0" view="pageBreakPreview" zoomScale="78"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2" customWidth="1"/>
    <col min="2" max="2" width="38.19921875" style="22" customWidth="1"/>
    <col min="3" max="4" width="33.59765625" style="22" customWidth="1"/>
    <col min="5" max="5" width="8.59765625" style="22" customWidth="1"/>
    <col min="6" max="6" width="25.59765625" style="22" customWidth="1"/>
    <col min="7" max="7" width="9.69921875" style="22" customWidth="1"/>
    <col min="8" max="8" width="25.59765625" style="22" customWidth="1"/>
    <col min="9" max="9" width="13.59765625" style="22" customWidth="1"/>
    <col min="10" max="10" width="11.296875" style="22" customWidth="1"/>
    <col min="11" max="11" width="9" style="22" customWidth="1"/>
    <col min="12" max="12" width="26.09765625" style="22" hidden="1" customWidth="1"/>
    <col min="13" max="13" width="26.8984375" style="22" hidden="1" customWidth="1"/>
    <col min="14" max="14" width="9" style="22" bestFit="1" customWidth="1"/>
    <col min="15" max="15" width="11" style="22" bestFit="1" customWidth="1"/>
    <col min="16" max="18" width="9" style="22" customWidth="1"/>
    <col min="19" max="16384" width="9" style="22"/>
  </cols>
  <sheetData>
    <row r="1" spans="1:15" ht="19.05" customHeight="1">
      <c r="A1" s="85" t="s">
        <v>219</v>
      </c>
      <c r="H1" s="147" t="str">
        <f>+IF(COUNTIF(J2:J7,"未入力あり")&gt;0,"※未入力の項目があります","")</f>
        <v>※未入力の項目があります</v>
      </c>
      <c r="I1" s="147"/>
      <c r="J1" s="147"/>
    </row>
    <row r="2" spans="1:15" ht="19.05" customHeight="1">
      <c r="B2" s="23" t="s">
        <v>0</v>
      </c>
      <c r="H2" s="148" t="s">
        <v>2</v>
      </c>
      <c r="I2" s="149"/>
      <c r="J2" s="56" t="str">
        <f>J9</f>
        <v>未入力あり</v>
      </c>
    </row>
    <row r="3" spans="1:15" ht="19.05" customHeight="1">
      <c r="B3" s="22" t="s">
        <v>211</v>
      </c>
      <c r="H3" s="148" t="s">
        <v>107</v>
      </c>
      <c r="I3" s="149"/>
      <c r="J3" s="56" t="str">
        <f>J23</f>
        <v>未入力あり</v>
      </c>
      <c r="O3"/>
    </row>
    <row r="4" spans="1:15" ht="19.05" customHeight="1">
      <c r="B4" s="24" t="s">
        <v>218</v>
      </c>
      <c r="H4" s="148" t="s">
        <v>28</v>
      </c>
      <c r="I4" s="149"/>
      <c r="J4" s="56" t="str">
        <f>J45</f>
        <v>未入力あり</v>
      </c>
    </row>
    <row r="5" spans="1:15" ht="19.05" customHeight="1">
      <c r="B5" s="26" t="s">
        <v>212</v>
      </c>
      <c r="D5" s="55"/>
      <c r="F5" s="55"/>
      <c r="H5" s="148" t="str">
        <f>B99</f>
        <v>Ⅳ.譲受に伴う投資対効果</v>
      </c>
      <c r="I5" s="149"/>
      <c r="J5" s="110" t="str">
        <f>IF('【個人】1回目＞計算用シート'!C19='【個人】1回目＞計算用シート'!M31,"ー",J99)</f>
        <v>未入力あり</v>
      </c>
    </row>
    <row r="6" spans="1:15" ht="19.05" customHeight="1">
      <c r="B6" s="26" t="s">
        <v>1</v>
      </c>
      <c r="H6" s="148" t="str">
        <f>B115</f>
        <v>Ⅴ.賃金引上げに関する報告</v>
      </c>
      <c r="I6" s="149"/>
      <c r="J6" s="110" t="str">
        <f>J115</f>
        <v>未入力あり</v>
      </c>
    </row>
    <row r="7" spans="1:15" ht="19.05" customHeight="1">
      <c r="B7" s="26" t="s">
        <v>120</v>
      </c>
      <c r="H7" s="148" t="str">
        <f>B122</f>
        <v>Ⅵ.被承継者の従業員の雇用維持に関する報告</v>
      </c>
      <c r="I7" s="149"/>
      <c r="J7" s="110" t="str">
        <f>J122</f>
        <v>未入力あり</v>
      </c>
    </row>
    <row r="8" spans="1:15" ht="19.05" customHeight="1">
      <c r="B8" s="26" t="s">
        <v>213</v>
      </c>
    </row>
    <row r="9" spans="1:15" ht="24.9" customHeight="1">
      <c r="B9" s="27" t="s">
        <v>2</v>
      </c>
      <c r="C9" s="28"/>
      <c r="D9" s="28"/>
      <c r="E9" s="28"/>
      <c r="F9" s="28"/>
      <c r="G9" s="28"/>
      <c r="H9" s="28"/>
      <c r="I9" s="28"/>
      <c r="J9" s="111" t="str">
        <f>IF(C20=_3,IF(COUNTBLANK(C12:C21)&gt;0,"未入力あり","入力完了"),IF(COUNTBLANK(C12:C20)&gt;0,"未入力あり","入力完了"))</f>
        <v>未入力あり</v>
      </c>
    </row>
    <row r="10" spans="1:15" ht="24.9" customHeight="1">
      <c r="B10" s="23" t="s">
        <v>3</v>
      </c>
    </row>
    <row r="11" spans="1:15" ht="24.9" customHeight="1">
      <c r="B11" t="s">
        <v>198</v>
      </c>
      <c r="C11"/>
      <c r="D11"/>
      <c r="E11"/>
      <c r="F11"/>
      <c r="G11"/>
      <c r="H11"/>
    </row>
    <row r="12" spans="1:15" ht="24.9" customHeight="1">
      <c r="B12" s="29" t="s">
        <v>6</v>
      </c>
      <c r="C12" s="201">
        <f>'【個人】1回目＞計算用シート'!C12</f>
        <v>0</v>
      </c>
      <c r="D12" s="202"/>
      <c r="E12" s="22" t="s">
        <v>7</v>
      </c>
    </row>
    <row r="13" spans="1:15" ht="24.9" customHeight="1">
      <c r="B13" s="29" t="s">
        <v>8</v>
      </c>
      <c r="C13" s="100">
        <f>'【個人】1回目＞計算用シート'!C13</f>
        <v>0</v>
      </c>
      <c r="D13" t="s">
        <v>9</v>
      </c>
    </row>
    <row r="14" spans="1:15" ht="24.75" customHeight="1">
      <c r="B14" s="29" t="s">
        <v>170</v>
      </c>
      <c r="C14" s="102">
        <f>'【個人】1回目＞計算用シート'!C14</f>
        <v>0</v>
      </c>
      <c r="D14" s="125" t="s">
        <v>175</v>
      </c>
      <c r="F14"/>
    </row>
    <row r="15" spans="1:15" ht="24.9" customHeight="1">
      <c r="B15" s="29" t="s">
        <v>12</v>
      </c>
      <c r="C15" s="99"/>
      <c r="D15" s="126" t="s">
        <v>13</v>
      </c>
      <c r="E15"/>
      <c r="F15"/>
      <c r="G15"/>
      <c r="H15"/>
      <c r="L15"/>
    </row>
    <row r="16" spans="1:15" ht="24.9" customHeight="1">
      <c r="B16" s="29" t="s">
        <v>171</v>
      </c>
      <c r="C16" s="99"/>
      <c r="D16" s="126" t="s">
        <v>15</v>
      </c>
      <c r="E16"/>
      <c r="F16"/>
      <c r="G16"/>
      <c r="H16"/>
      <c r="L16"/>
    </row>
    <row r="17" spans="2:15" ht="24.9" customHeight="1">
      <c r="B17" s="29" t="s">
        <v>172</v>
      </c>
      <c r="C17" s="102">
        <f>'【個人】1回目＞計算用シート'!C17</f>
        <v>0</v>
      </c>
      <c r="D17" s="127" t="s">
        <v>177</v>
      </c>
      <c r="E17"/>
      <c r="F17"/>
      <c r="G17"/>
      <c r="H17"/>
      <c r="L17"/>
    </row>
    <row r="18" spans="2:15" ht="24.9" customHeight="1">
      <c r="B18" s="29" t="s">
        <v>121</v>
      </c>
      <c r="C18" s="100">
        <f>'【個人】1回目＞計算用シート'!C18</f>
        <v>0</v>
      </c>
      <c r="D18" s="128" t="s">
        <v>62</v>
      </c>
      <c r="E18"/>
      <c r="F18"/>
      <c r="G18"/>
      <c r="H18"/>
      <c r="I18"/>
      <c r="J18"/>
      <c r="L18"/>
      <c r="M18"/>
      <c r="N18"/>
    </row>
    <row r="19" spans="2:15" ht="24.75" customHeight="1">
      <c r="B19" s="29" t="s">
        <v>173</v>
      </c>
      <c r="C19" s="21"/>
      <c r="D19" t="s">
        <v>196</v>
      </c>
      <c r="E19"/>
      <c r="F19"/>
      <c r="G19"/>
      <c r="H19"/>
      <c r="I19"/>
      <c r="J19"/>
      <c r="L19"/>
      <c r="M19"/>
      <c r="N19"/>
    </row>
    <row r="20" spans="2:15" ht="24.75" customHeight="1">
      <c r="B20" s="29" t="s">
        <v>174</v>
      </c>
      <c r="C20" s="160"/>
      <c r="D20" s="161"/>
      <c r="E20" s="161"/>
      <c r="F20" s="162"/>
      <c r="G20"/>
      <c r="H20"/>
      <c r="I20"/>
      <c r="J20"/>
      <c r="L20"/>
      <c r="M20"/>
      <c r="N20"/>
    </row>
    <row r="21" spans="2:15" ht="24.75" customHeight="1">
      <c r="B21" s="29" t="s">
        <v>178</v>
      </c>
      <c r="C21" s="163"/>
      <c r="D21" s="164"/>
      <c r="E21" s="164"/>
      <c r="F21" s="165"/>
      <c r="G21"/>
      <c r="H21"/>
      <c r="I21"/>
      <c r="J21"/>
      <c r="L21"/>
      <c r="M21"/>
      <c r="N21"/>
    </row>
    <row r="22" spans="2:15" ht="24.75" customHeight="1">
      <c r="C22"/>
      <c r="D22"/>
      <c r="E22"/>
      <c r="F22"/>
      <c r="G22"/>
      <c r="H22"/>
      <c r="I22"/>
      <c r="J22"/>
      <c r="L22"/>
      <c r="M22"/>
      <c r="N22"/>
    </row>
    <row r="23" spans="2:15" ht="24.75" customHeight="1">
      <c r="B23" s="27" t="s">
        <v>20</v>
      </c>
      <c r="C23" s="28"/>
      <c r="D23" s="28"/>
      <c r="E23" s="28"/>
      <c r="F23" s="28"/>
      <c r="G23" s="28"/>
      <c r="H23" s="28"/>
      <c r="I23" s="28"/>
      <c r="J23" s="112" t="str">
        <f>IF(C19="","未入力あり",IF(COUNTBLANK(C31:D40)+COUNTBLANK(C43:D43)&gt;0,"未入力あり","入力完了"))</f>
        <v>未入力あり</v>
      </c>
      <c r="M23"/>
      <c r="N23"/>
    </row>
    <row r="24" spans="2:15" ht="24.9" customHeight="1">
      <c r="B24" s="23" t="s">
        <v>21</v>
      </c>
      <c r="C24"/>
      <c r="D24"/>
      <c r="E24"/>
      <c r="F24"/>
      <c r="G24"/>
      <c r="H24"/>
      <c r="I24"/>
      <c r="J24"/>
      <c r="L24"/>
      <c r="M24"/>
      <c r="N24"/>
    </row>
    <row r="25" spans="2:15" ht="24.75" customHeight="1">
      <c r="B25" t="s">
        <v>154</v>
      </c>
      <c r="C25"/>
      <c r="D25"/>
      <c r="E25"/>
      <c r="F25"/>
      <c r="G25"/>
      <c r="H25"/>
      <c r="I25"/>
      <c r="J25"/>
      <c r="L25"/>
      <c r="M25"/>
      <c r="N25"/>
    </row>
    <row r="26" spans="2:15" ht="24.75" customHeight="1">
      <c r="B26" s="84" t="s">
        <v>207</v>
      </c>
      <c r="C26" s="84"/>
      <c r="D26" s="84"/>
      <c r="E26" s="84"/>
      <c r="F26" s="84"/>
      <c r="G26" s="84"/>
      <c r="H26" s="84"/>
      <c r="I26" s="84"/>
      <c r="J26" s="84"/>
      <c r="L26" t="s">
        <v>72</v>
      </c>
      <c r="M26" t="s">
        <v>18</v>
      </c>
      <c r="O26" s="57"/>
    </row>
    <row r="27" spans="2:15" ht="24.75" customHeight="1">
      <c r="B27" s="101" t="s">
        <v>208</v>
      </c>
      <c r="C27" s="84"/>
      <c r="D27" s="84"/>
      <c r="E27" s="84"/>
      <c r="F27" s="84"/>
      <c r="G27" s="84"/>
      <c r="H27" s="84"/>
      <c r="I27" s="84"/>
      <c r="L27"/>
      <c r="M27" t="s">
        <v>19</v>
      </c>
      <c r="O27" s="57"/>
    </row>
    <row r="28" spans="2:15" ht="24.75" customHeight="1">
      <c r="B28" s="184" t="s">
        <v>73</v>
      </c>
      <c r="C28" s="186" t="s">
        <v>210</v>
      </c>
      <c r="D28" s="187" t="s">
        <v>23</v>
      </c>
      <c r="E28" s="187"/>
      <c r="F28" s="187"/>
      <c r="G28" s="187"/>
      <c r="H28" s="187"/>
      <c r="J28"/>
      <c r="N28"/>
      <c r="O28" s="57"/>
    </row>
    <row r="29" spans="2:15" ht="24.75" customHeight="1">
      <c r="B29" s="185"/>
      <c r="C29" s="186"/>
      <c r="D29" s="188" t="s">
        <v>157</v>
      </c>
      <c r="E29" s="189" t="s">
        <v>24</v>
      </c>
      <c r="F29" s="189"/>
      <c r="G29" s="189"/>
      <c r="H29" s="187"/>
      <c r="J29"/>
      <c r="N29"/>
      <c r="O29" s="57"/>
    </row>
    <row r="30" spans="2:15" ht="24.75" customHeight="1">
      <c r="B30" s="185"/>
      <c r="C30" s="186"/>
      <c r="D30" s="188"/>
      <c r="E30" s="50" t="s">
        <v>25</v>
      </c>
      <c r="F30" s="19"/>
      <c r="G30" s="50" t="s">
        <v>25</v>
      </c>
      <c r="H30" s="19"/>
      <c r="J30"/>
      <c r="L30"/>
      <c r="N30"/>
      <c r="O30" s="57"/>
    </row>
    <row r="31" spans="2:15" ht="24.75" customHeight="1">
      <c r="B31" s="30" t="s">
        <v>75</v>
      </c>
      <c r="C31" s="6"/>
      <c r="D31" s="6"/>
      <c r="E31" s="190"/>
      <c r="F31" s="190"/>
      <c r="G31" s="172"/>
      <c r="H31" s="173"/>
      <c r="J31"/>
      <c r="L31" t="s">
        <v>168</v>
      </c>
      <c r="M31" t="s">
        <v>179</v>
      </c>
      <c r="N31"/>
    </row>
    <row r="32" spans="2:15" ht="24.75" customHeight="1">
      <c r="B32" s="30" t="s">
        <v>74</v>
      </c>
      <c r="C32" s="6"/>
      <c r="D32" s="6"/>
      <c r="E32" s="190"/>
      <c r="F32" s="190"/>
      <c r="G32" s="172"/>
      <c r="H32" s="173"/>
      <c r="J32"/>
      <c r="L32"/>
      <c r="M32" t="s">
        <v>180</v>
      </c>
      <c r="N32"/>
    </row>
    <row r="33" spans="1:14" ht="24.75" customHeight="1">
      <c r="B33" s="30" t="s">
        <v>76</v>
      </c>
      <c r="C33" s="12">
        <f>C31-C32</f>
        <v>0</v>
      </c>
      <c r="D33" s="12">
        <f>D31-D32</f>
        <v>0</v>
      </c>
      <c r="E33" s="193">
        <f>E31-E32</f>
        <v>0</v>
      </c>
      <c r="F33" s="193"/>
      <c r="G33" s="178">
        <f>G31-G32</f>
        <v>0</v>
      </c>
      <c r="H33" s="179"/>
      <c r="J33"/>
      <c r="L33"/>
      <c r="M33"/>
      <c r="N33"/>
    </row>
    <row r="34" spans="1:14" ht="24.75" customHeight="1">
      <c r="B34" s="30" t="s">
        <v>77</v>
      </c>
      <c r="C34" s="6"/>
      <c r="D34" s="6"/>
      <c r="E34" s="190"/>
      <c r="F34" s="190"/>
      <c r="G34" s="172"/>
      <c r="H34" s="173"/>
      <c r="J34"/>
      <c r="L34" t="s">
        <v>108</v>
      </c>
      <c r="M34" t="s">
        <v>59</v>
      </c>
      <c r="N34"/>
    </row>
    <row r="35" spans="1:14" ht="24.75" customHeight="1">
      <c r="B35" s="30" t="s">
        <v>78</v>
      </c>
      <c r="C35" s="12">
        <f>C33-C34</f>
        <v>0</v>
      </c>
      <c r="D35" s="12">
        <f>D33-D34</f>
        <v>0</v>
      </c>
      <c r="E35" s="193">
        <f>E33-E34</f>
        <v>0</v>
      </c>
      <c r="F35" s="193"/>
      <c r="G35" s="178">
        <f>G33-G34</f>
        <v>0</v>
      </c>
      <c r="H35" s="179"/>
      <c r="J35"/>
      <c r="L35" t="s">
        <v>109</v>
      </c>
      <c r="M35" t="s">
        <v>60</v>
      </c>
      <c r="N35"/>
    </row>
    <row r="36" spans="1:14" ht="24.9" customHeight="1">
      <c r="B36" s="30" t="s">
        <v>79</v>
      </c>
      <c r="C36" s="6"/>
      <c r="D36" s="6"/>
      <c r="E36" s="190"/>
      <c r="F36" s="190"/>
      <c r="G36" s="172"/>
      <c r="H36" s="173"/>
      <c r="J36"/>
      <c r="L36" t="s">
        <v>110</v>
      </c>
      <c r="M36" t="s">
        <v>61</v>
      </c>
      <c r="N36"/>
    </row>
    <row r="37" spans="1:14" ht="24.9" customHeight="1">
      <c r="B37" s="30" t="s">
        <v>80</v>
      </c>
      <c r="C37" s="6"/>
      <c r="D37" s="6"/>
      <c r="E37" s="190"/>
      <c r="F37" s="190"/>
      <c r="G37" s="172"/>
      <c r="H37" s="173"/>
      <c r="J37"/>
      <c r="L37"/>
      <c r="M37"/>
      <c r="N37"/>
    </row>
    <row r="38" spans="1:14" ht="24.9" customHeight="1">
      <c r="B38" s="58" t="s">
        <v>81</v>
      </c>
      <c r="C38" s="12">
        <f>C35+C36-C37</f>
        <v>0</v>
      </c>
      <c r="D38" s="12">
        <f>D35+D36-D37</f>
        <v>0</v>
      </c>
      <c r="E38" s="193">
        <f>E35+E36-E37</f>
        <v>0</v>
      </c>
      <c r="F38" s="193"/>
      <c r="G38" s="178">
        <f>G35+G36-G37</f>
        <v>0</v>
      </c>
      <c r="H38" s="179"/>
      <c r="L38"/>
      <c r="M38"/>
    </row>
    <row r="39" spans="1:14" ht="24.9" customHeight="1">
      <c r="B39" s="30" t="s">
        <v>82</v>
      </c>
      <c r="C39" s="7"/>
      <c r="D39" s="7"/>
      <c r="E39" s="172"/>
      <c r="F39" s="172"/>
      <c r="G39" s="172"/>
      <c r="H39" s="173"/>
      <c r="L39"/>
      <c r="M39"/>
    </row>
    <row r="40" spans="1:14" s="57" customFormat="1" ht="24.9" customHeight="1">
      <c r="A40" s="22"/>
      <c r="B40" s="30" t="s">
        <v>83</v>
      </c>
      <c r="C40" s="12">
        <f>C38-C39</f>
        <v>0</v>
      </c>
      <c r="D40" s="12">
        <f>D38-D39</f>
        <v>0</v>
      </c>
      <c r="E40" s="178">
        <f>E38-E39</f>
        <v>0</v>
      </c>
      <c r="F40" s="178"/>
      <c r="G40" s="178">
        <f>G38-G39</f>
        <v>0</v>
      </c>
      <c r="H40" s="179"/>
      <c r="I40" s="22"/>
      <c r="M40"/>
    </row>
    <row r="41" spans="1:14" ht="24.9" customHeight="1">
      <c r="A41" s="57"/>
      <c r="C41" s="59"/>
      <c r="D41" s="59"/>
      <c r="E41" s="59"/>
      <c r="F41" s="60"/>
      <c r="G41" s="59"/>
      <c r="H41" s="61"/>
      <c r="I41" s="57"/>
    </row>
    <row r="42" spans="1:14" ht="24.9" customHeight="1">
      <c r="B42" s="31"/>
      <c r="C42" s="32" t="s">
        <v>209</v>
      </c>
      <c r="D42" s="32" t="s">
        <v>157</v>
      </c>
      <c r="E42" s="170" t="s">
        <v>26</v>
      </c>
      <c r="F42" s="170"/>
      <c r="G42" s="170"/>
      <c r="H42" s="171"/>
    </row>
    <row r="43" spans="1:14" ht="24.9" customHeight="1">
      <c r="B43" s="33" t="s">
        <v>27</v>
      </c>
      <c r="C43" s="20"/>
      <c r="D43" s="20"/>
      <c r="E43" s="155">
        <f>C43-D43</f>
        <v>0</v>
      </c>
      <c r="F43" s="155"/>
      <c r="G43" s="155"/>
      <c r="H43" s="156"/>
    </row>
    <row r="44" spans="1:14" ht="24.9" customHeight="1">
      <c r="L44" s="22" t="s">
        <v>111</v>
      </c>
      <c r="M44" s="62" t="s">
        <v>112</v>
      </c>
    </row>
    <row r="45" spans="1:14" ht="24.9" customHeight="1">
      <c r="B45" s="27" t="s">
        <v>28</v>
      </c>
      <c r="C45" s="34"/>
      <c r="D45" s="34"/>
      <c r="E45" s="34"/>
      <c r="F45" s="34"/>
      <c r="G45" s="34"/>
      <c r="H45" s="34"/>
      <c r="I45" s="34"/>
      <c r="J45" s="111" t="str">
        <f>IF(C19="","未入力あり",IF(COUNTBLANK(C48:D50)+COUNTBLANK(C55:D58)+COUNTBLANK(C63:D68)+COUNTBLANK(C73:D84)+COUNTBLANK(C90:D93)&gt;0,"未入力あり","入力完了"))</f>
        <v>未入力あり</v>
      </c>
      <c r="M45" s="22" t="s">
        <v>113</v>
      </c>
    </row>
    <row r="46" spans="1:14" ht="24.9" customHeight="1">
      <c r="B46" s="40" t="s">
        <v>199</v>
      </c>
      <c r="C46" s="63" t="s">
        <v>158</v>
      </c>
      <c r="D46" s="35"/>
    </row>
    <row r="47" spans="1:14" ht="24.9" customHeight="1">
      <c r="B47" s="36" t="s">
        <v>22</v>
      </c>
      <c r="C47" s="37" t="s">
        <v>89</v>
      </c>
      <c r="D47" s="37" t="s">
        <v>156</v>
      </c>
      <c r="E47" s="25"/>
      <c r="F47" s="25"/>
    </row>
    <row r="48" spans="1:14" ht="24.9" customHeight="1">
      <c r="B48" s="64" t="s">
        <v>117</v>
      </c>
      <c r="C48" s="8"/>
      <c r="D48" s="8"/>
    </row>
    <row r="49" spans="2:6" ht="24.9" customHeight="1">
      <c r="B49" s="64" t="s">
        <v>84</v>
      </c>
      <c r="C49" s="8"/>
      <c r="D49" s="8"/>
    </row>
    <row r="50" spans="2:6" ht="24.9" customHeight="1" thickBot="1">
      <c r="B50" s="66" t="s">
        <v>85</v>
      </c>
      <c r="C50" s="10"/>
      <c r="D50" s="10"/>
    </row>
    <row r="51" spans="2:6" ht="24.9" customHeight="1" thickTop="1">
      <c r="B51" s="67" t="s">
        <v>90</v>
      </c>
      <c r="C51" s="68">
        <f>SUM(C48:C50)</f>
        <v>0</v>
      </c>
      <c r="D51" s="68">
        <f>SUM(D48:D50)</f>
        <v>0</v>
      </c>
    </row>
    <row r="53" spans="2:6" ht="24.9" customHeight="1">
      <c r="B53" s="40" t="s">
        <v>200</v>
      </c>
      <c r="C53" s="63" t="s">
        <v>158</v>
      </c>
      <c r="D53" s="41"/>
    </row>
    <row r="54" spans="2:6" ht="24.9" customHeight="1">
      <c r="B54" s="36" t="s">
        <v>22</v>
      </c>
      <c r="C54" s="37" t="s">
        <v>89</v>
      </c>
      <c r="D54" s="37" t="s">
        <v>156</v>
      </c>
      <c r="E54" s="25"/>
      <c r="F54" s="25"/>
    </row>
    <row r="55" spans="2:6" ht="24.9" customHeight="1">
      <c r="B55" s="38" t="s">
        <v>86</v>
      </c>
      <c r="C55" s="8"/>
      <c r="D55" s="8"/>
    </row>
    <row r="56" spans="2:6" ht="24.9" customHeight="1">
      <c r="B56" s="69" t="s">
        <v>118</v>
      </c>
      <c r="C56" s="13">
        <f>C48</f>
        <v>0</v>
      </c>
      <c r="D56" s="13">
        <f>D48</f>
        <v>0</v>
      </c>
    </row>
    <row r="57" spans="2:6" ht="24.9" customHeight="1">
      <c r="B57" s="69" t="s">
        <v>87</v>
      </c>
      <c r="C57" s="13">
        <f>C49</f>
        <v>0</v>
      </c>
      <c r="D57" s="13">
        <f>D49</f>
        <v>0</v>
      </c>
    </row>
    <row r="58" spans="2:6" ht="24.9" customHeight="1" thickBot="1">
      <c r="B58" s="70" t="s">
        <v>88</v>
      </c>
      <c r="C58" s="9"/>
      <c r="D58" s="9"/>
    </row>
    <row r="59" spans="2:6" ht="24.9" customHeight="1" thickTop="1">
      <c r="B59" s="42" t="s">
        <v>30</v>
      </c>
      <c r="C59" s="14">
        <f>SUM(C55:C58)</f>
        <v>0</v>
      </c>
      <c r="D59" s="14">
        <f>SUM(D55:D58)</f>
        <v>0</v>
      </c>
    </row>
    <row r="60" spans="2:6" ht="24.9" customHeight="1">
      <c r="B60" s="43"/>
    </row>
    <row r="61" spans="2:6" ht="24.9" customHeight="1">
      <c r="B61" s="40" t="s">
        <v>201</v>
      </c>
      <c r="C61" s="35"/>
      <c r="D61" s="35"/>
    </row>
    <row r="62" spans="2:6" ht="24.9" customHeight="1">
      <c r="B62" s="44" t="s">
        <v>22</v>
      </c>
      <c r="C62" s="37" t="s">
        <v>209</v>
      </c>
      <c r="D62" s="37" t="s">
        <v>156</v>
      </c>
      <c r="E62" s="25"/>
      <c r="F62" s="25"/>
    </row>
    <row r="63" spans="2:6" ht="24.9" customHeight="1">
      <c r="B63" s="38" t="s">
        <v>215</v>
      </c>
      <c r="C63" s="8"/>
      <c r="D63" s="8"/>
    </row>
    <row r="64" spans="2:6" ht="24.9" customHeight="1">
      <c r="B64" s="38" t="s">
        <v>206</v>
      </c>
      <c r="C64" s="8"/>
      <c r="D64" s="8"/>
    </row>
    <row r="65" spans="2:6" ht="24.9" customHeight="1">
      <c r="B65" s="38" t="s">
        <v>31</v>
      </c>
      <c r="C65" s="8"/>
      <c r="D65" s="8"/>
    </row>
    <row r="66" spans="2:6" ht="24.9" customHeight="1" thickBot="1">
      <c r="B66" s="39" t="s">
        <v>29</v>
      </c>
      <c r="C66" s="10"/>
      <c r="D66" s="10"/>
    </row>
    <row r="67" spans="2:6" ht="24.9" customHeight="1" thickTop="1" thickBot="1">
      <c r="B67" s="45" t="s">
        <v>32</v>
      </c>
      <c r="C67" s="15">
        <f>SUM(C63:C66)</f>
        <v>0</v>
      </c>
      <c r="D67" s="15">
        <f>SUM(D63:D66)</f>
        <v>0</v>
      </c>
    </row>
    <row r="68" spans="2:6" ht="24.9" customHeight="1" thickTop="1" thickBot="1">
      <c r="B68" s="46" t="s">
        <v>216</v>
      </c>
      <c r="C68" s="11"/>
      <c r="D68" s="11"/>
    </row>
    <row r="69" spans="2:6" ht="24.9" customHeight="1" thickTop="1">
      <c r="B69" s="42" t="s">
        <v>30</v>
      </c>
      <c r="C69" s="14">
        <f>C63+C64+C65+C66+C68</f>
        <v>0</v>
      </c>
      <c r="D69" s="14">
        <f>D63+D64+D65+D66+D68</f>
        <v>0</v>
      </c>
    </row>
    <row r="70" spans="2:6" ht="24.9" customHeight="1">
      <c r="B70" s="43"/>
      <c r="C70" s="35"/>
      <c r="D70" s="35"/>
    </row>
    <row r="71" spans="2:6" ht="24.9" customHeight="1">
      <c r="B71" s="40" t="s">
        <v>202</v>
      </c>
    </row>
    <row r="72" spans="2:6" ht="24.9" customHeight="1">
      <c r="B72" s="44" t="s">
        <v>22</v>
      </c>
      <c r="C72" s="83" t="s">
        <v>160</v>
      </c>
      <c r="D72" s="83" t="s">
        <v>161</v>
      </c>
      <c r="E72" s="199"/>
      <c r="F72" s="199"/>
    </row>
    <row r="73" spans="2:6" ht="24.9" customHeight="1">
      <c r="B73" s="38" t="s">
        <v>106</v>
      </c>
      <c r="C73" s="13">
        <f>'【個人】1回目＞計算用シート'!E73</f>
        <v>0</v>
      </c>
      <c r="D73" s="13">
        <f>D31</f>
        <v>0</v>
      </c>
      <c r="E73" s="106"/>
      <c r="F73" s="106"/>
    </row>
    <row r="74" spans="2:6" ht="24.9" customHeight="1">
      <c r="B74" s="38" t="s">
        <v>119</v>
      </c>
      <c r="C74" s="13">
        <f>'【個人】1回目＞計算用シート'!E74</f>
        <v>0</v>
      </c>
      <c r="D74" s="13">
        <f>D32</f>
        <v>0</v>
      </c>
      <c r="E74" s="106"/>
      <c r="F74" s="106"/>
    </row>
    <row r="75" spans="2:6" ht="24.9" customHeight="1">
      <c r="B75" s="38" t="s">
        <v>91</v>
      </c>
      <c r="C75" s="13">
        <f>'【個人】1回目＞計算用シート'!E75</f>
        <v>0</v>
      </c>
      <c r="D75" s="13">
        <f>D33</f>
        <v>0</v>
      </c>
      <c r="E75" s="106"/>
      <c r="F75" s="106"/>
    </row>
    <row r="76" spans="2:6" ht="24.9" customHeight="1">
      <c r="B76" s="38" t="s">
        <v>205</v>
      </c>
      <c r="C76" s="13">
        <f>'【個人】1回目＞計算用シート'!E76</f>
        <v>0</v>
      </c>
      <c r="D76" s="13">
        <f>D94</f>
        <v>0</v>
      </c>
      <c r="E76" s="106"/>
      <c r="F76" s="106"/>
    </row>
    <row r="77" spans="2:6" ht="24.9" customHeight="1">
      <c r="B77" s="38" t="s">
        <v>100</v>
      </c>
      <c r="C77" s="13">
        <f>'【個人】1回目＞計算用シート'!E77</f>
        <v>0</v>
      </c>
      <c r="D77" s="13">
        <f>D75-D76</f>
        <v>0</v>
      </c>
      <c r="E77" s="106"/>
      <c r="F77" s="106"/>
    </row>
    <row r="78" spans="2:6" ht="24.9" customHeight="1">
      <c r="B78" s="38" t="s">
        <v>101</v>
      </c>
      <c r="C78" s="13">
        <f>'【個人】1回目＞計算用シート'!E78</f>
        <v>0</v>
      </c>
      <c r="D78" s="13">
        <f>D51</f>
        <v>0</v>
      </c>
      <c r="E78" s="106"/>
      <c r="F78" s="106"/>
    </row>
    <row r="79" spans="2:6" ht="24.9" customHeight="1">
      <c r="B79" s="38" t="s">
        <v>102</v>
      </c>
      <c r="C79" s="13">
        <f>'【個人】1回目＞計算用シート'!E79</f>
        <v>0</v>
      </c>
      <c r="D79" s="13">
        <f>D59</f>
        <v>0</v>
      </c>
      <c r="E79" s="106"/>
      <c r="F79" s="106"/>
    </row>
    <row r="80" spans="2:6" ht="24.9" customHeight="1">
      <c r="B80" s="38" t="s">
        <v>103</v>
      </c>
      <c r="C80" s="13">
        <f>'【個人】1回目＞計算用シート'!E80</f>
        <v>0</v>
      </c>
      <c r="D80" s="13">
        <f>D69</f>
        <v>0</v>
      </c>
      <c r="E80" s="106"/>
      <c r="F80" s="106"/>
    </row>
    <row r="81" spans="2:8" ht="24.9" customHeight="1">
      <c r="B81" s="38" t="s">
        <v>34</v>
      </c>
      <c r="C81" s="13">
        <f>'【個人】1回目＞計算用シート'!E81</f>
        <v>0</v>
      </c>
      <c r="D81" s="13">
        <f>D67</f>
        <v>0</v>
      </c>
      <c r="E81" s="106"/>
      <c r="F81" s="106"/>
    </row>
    <row r="82" spans="2:8" ht="24.9" customHeight="1">
      <c r="B82" s="38" t="s">
        <v>35</v>
      </c>
      <c r="C82" s="13">
        <f>'【個人】1回目＞計算用シート'!E82</f>
        <v>0</v>
      </c>
      <c r="D82" s="13">
        <f>D68</f>
        <v>0</v>
      </c>
      <c r="E82" s="106"/>
      <c r="F82" s="106"/>
      <c r="G82" s="77"/>
      <c r="H82" s="77"/>
    </row>
    <row r="83" spans="2:8" ht="24.9" customHeight="1">
      <c r="B83" s="51" t="s">
        <v>105</v>
      </c>
      <c r="C83" s="13">
        <f>'【個人】1回目＞計算用シート'!E83</f>
        <v>0</v>
      </c>
      <c r="D83" s="13">
        <f>D77+D79+D80</f>
        <v>0</v>
      </c>
      <c r="E83" s="106"/>
      <c r="F83" s="106"/>
      <c r="G83" s="78"/>
      <c r="H83" s="60"/>
    </row>
    <row r="84" spans="2:8" ht="24.9" customHeight="1">
      <c r="B84" s="38" t="s">
        <v>203</v>
      </c>
      <c r="C84" s="105">
        <f>'【個人】1回目＞計算用シート'!E84</f>
        <v>0</v>
      </c>
      <c r="D84" s="122"/>
      <c r="E84" s="107"/>
      <c r="F84" s="107"/>
    </row>
    <row r="85" spans="2:8" ht="23.4" customHeight="1">
      <c r="B85" s="38" t="s">
        <v>104</v>
      </c>
      <c r="C85" s="13">
        <f>'【個人】1回目＞計算用シート'!E85</f>
        <v>0</v>
      </c>
      <c r="D85" s="13">
        <f>IFERROR(D83/D84,)</f>
        <v>0</v>
      </c>
      <c r="E85" s="106"/>
      <c r="F85" s="106"/>
    </row>
    <row r="86" spans="2:8" ht="18">
      <c r="B86" s="79" t="str">
        <f>IF(SUM(D73:D80)=0,"◆「①売上高」∼「⑧減価償却額」の全ての項目が0になることは基本的にはございません。各項目が正しく入力されているか、ご確認をお願いします。","")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6" s="80"/>
      <c r="D86" s="80"/>
    </row>
    <row r="87" spans="2:8" ht="18">
      <c r="B87" s="81" t="str">
        <f>IF(D84&lt;0.1,"◆「⑩従業員数」が0になることは基本的にはございません。各項目が0.1以上の数字で正しく入力されているか、ご確認をお願いします。","")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7" s="82"/>
      <c r="D87" s="82"/>
    </row>
    <row r="88" spans="2:8" ht="24.9" customHeight="1">
      <c r="B88" s="25" t="s">
        <v>92</v>
      </c>
      <c r="D88" s="157"/>
      <c r="E88" s="150"/>
    </row>
    <row r="89" spans="2:8" ht="24.9" customHeight="1">
      <c r="B89" s="72" t="s">
        <v>93</v>
      </c>
      <c r="C89" s="83" t="s">
        <v>160</v>
      </c>
      <c r="D89" s="83" t="s">
        <v>161</v>
      </c>
      <c r="E89" s="199"/>
      <c r="F89" s="199"/>
    </row>
    <row r="90" spans="2:8" ht="24.9" customHeight="1">
      <c r="B90" s="73" t="s">
        <v>95</v>
      </c>
      <c r="C90" s="108">
        <f>'【個人】1回目＞計算用シート'!E92</f>
        <v>0</v>
      </c>
      <c r="D90" s="108">
        <f>D34</f>
        <v>0</v>
      </c>
      <c r="E90" s="198"/>
      <c r="F90" s="198"/>
    </row>
    <row r="91" spans="2:8" ht="24.9" customHeight="1">
      <c r="B91" s="73" t="s">
        <v>96</v>
      </c>
      <c r="C91" s="108">
        <f>'【個人】1回目＞計算用シート'!E93</f>
        <v>0</v>
      </c>
      <c r="D91" s="16"/>
      <c r="E91" s="200"/>
      <c r="F91" s="200"/>
    </row>
    <row r="92" spans="2:8" ht="24.9" customHeight="1">
      <c r="B92" s="73" t="s">
        <v>97</v>
      </c>
      <c r="C92" s="108">
        <f>'【個人】1回目＞計算用シート'!E94</f>
        <v>0</v>
      </c>
      <c r="D92" s="108">
        <f>D36</f>
        <v>0</v>
      </c>
      <c r="E92" s="198"/>
      <c r="F92" s="198"/>
    </row>
    <row r="93" spans="2:8" ht="24.9" customHeight="1" thickBot="1">
      <c r="B93" s="74" t="s">
        <v>98</v>
      </c>
      <c r="C93" s="109">
        <f>'【個人】1回目＞計算用シート'!E95</f>
        <v>0</v>
      </c>
      <c r="D93" s="109">
        <f>D37</f>
        <v>0</v>
      </c>
      <c r="E93" s="198"/>
      <c r="F93" s="198"/>
    </row>
    <row r="94" spans="2:8" ht="24.9" customHeight="1" thickTop="1">
      <c r="B94" s="75" t="s">
        <v>99</v>
      </c>
      <c r="C94" s="76">
        <f>C90-C91-C92+C93</f>
        <v>0</v>
      </c>
      <c r="D94" s="76">
        <f>D90-D91-D92+D93</f>
        <v>0</v>
      </c>
      <c r="E94" s="198"/>
      <c r="F94" s="198"/>
    </row>
    <row r="95" spans="2:8" ht="24.9" customHeight="1">
      <c r="B95" s="35"/>
      <c r="C95" s="35"/>
      <c r="D95" s="52"/>
    </row>
    <row r="96" spans="2:8" ht="24.9" customHeight="1">
      <c r="B96" s="38" t="s">
        <v>184</v>
      </c>
      <c r="C96" s="120"/>
      <c r="D96" s="121">
        <f>IFERROR(IF(C83&lt;0,(D83-C83)/C83*-1,IF(C83&gt;0,(D83-C83)/C83,IF(AND(C83=0,D83&gt;0),1,0))),0)</f>
        <v>0</v>
      </c>
      <c r="E96" s="52"/>
      <c r="F96" s="52"/>
    </row>
    <row r="97" spans="2:18" ht="24.9" customHeight="1">
      <c r="B97" s="38" t="s">
        <v>185</v>
      </c>
      <c r="C97" s="120"/>
      <c r="D97" s="121">
        <f>IFERROR(IF(C85&lt;0,(D85-C85)/C85*-1,IF(C85&gt;0,(D85-C85)/C85,IF(AND(C85=0,D85&gt;0),1,0))),0)</f>
        <v>0</v>
      </c>
      <c r="E97" s="52"/>
      <c r="F97" s="52"/>
    </row>
    <row r="98" spans="2:18" ht="18">
      <c r="B98" s="81"/>
      <c r="C98" s="81"/>
      <c r="D98" s="81"/>
      <c r="E98" s="81"/>
    </row>
    <row r="99" spans="2:18" ht="24.9" customHeight="1">
      <c r="B99" s="27" t="s">
        <v>67</v>
      </c>
      <c r="C99" s="34"/>
      <c r="D99" s="34"/>
      <c r="E99" s="34"/>
      <c r="F99" s="34"/>
      <c r="G99" s="34"/>
      <c r="H99" s="34"/>
      <c r="I99" s="34"/>
      <c r="J99" s="111" t="str">
        <f>IF(C19=M32,"ー",IF(COUNTBLANK(D102:D106)+COUNTBLANK(C108:C112)+(D106="〇")*COUNTBLANK(C107)&gt;0,"未入力あり","入力完了"))</f>
        <v>未入力あり</v>
      </c>
    </row>
    <row r="100" spans="2:18" ht="24.9" customHeight="1">
      <c r="B100" s="22" t="s">
        <v>197</v>
      </c>
      <c r="C100" s="41"/>
      <c r="D100" s="41"/>
    </row>
    <row r="101" spans="2:18" ht="24.9" customHeight="1">
      <c r="B101" s="36"/>
      <c r="C101" s="191" t="s">
        <v>161</v>
      </c>
      <c r="D101" s="197"/>
      <c r="E101" s="25"/>
      <c r="F101" s="25"/>
    </row>
    <row r="102" spans="2:18" ht="24.9" customHeight="1">
      <c r="B102" s="181" t="s">
        <v>204</v>
      </c>
      <c r="C102" s="65" t="s">
        <v>65</v>
      </c>
      <c r="D102" s="18"/>
    </row>
    <row r="103" spans="2:18" ht="24.9" customHeight="1">
      <c r="B103" s="182"/>
      <c r="C103" s="65" t="s">
        <v>69</v>
      </c>
      <c r="D103" s="18"/>
    </row>
    <row r="104" spans="2:18" ht="24.9" customHeight="1">
      <c r="B104" s="182"/>
      <c r="C104" s="65" t="s">
        <v>68</v>
      </c>
      <c r="D104" s="18"/>
    </row>
    <row r="105" spans="2:18" ht="24.9" customHeight="1">
      <c r="B105" s="182"/>
      <c r="C105" s="65" t="s">
        <v>64</v>
      </c>
      <c r="D105" s="18"/>
    </row>
    <row r="106" spans="2:18" ht="24.9" customHeight="1">
      <c r="B106" s="183"/>
      <c r="C106" s="65" t="s">
        <v>66</v>
      </c>
      <c r="D106" s="18"/>
    </row>
    <row r="107" spans="2:18" ht="33" customHeight="1">
      <c r="B107" s="51" t="s">
        <v>70</v>
      </c>
      <c r="C107" s="174"/>
      <c r="D107" s="175"/>
    </row>
    <row r="108" spans="2:18" ht="24.9" customHeight="1">
      <c r="B108" s="38" t="s">
        <v>71</v>
      </c>
      <c r="C108" s="168"/>
      <c r="D108" s="169"/>
    </row>
    <row r="109" spans="2:18" ht="24.9" customHeight="1">
      <c r="B109" s="38" t="s">
        <v>114</v>
      </c>
      <c r="C109" s="168"/>
      <c r="D109" s="169"/>
    </row>
    <row r="110" spans="2:18" ht="24.9" customHeight="1">
      <c r="B110" s="38" t="s">
        <v>115</v>
      </c>
      <c r="C110" s="168"/>
      <c r="D110" s="169"/>
    </row>
    <row r="111" spans="2:18" ht="24.9" customHeight="1">
      <c r="B111" s="38" t="s">
        <v>123</v>
      </c>
      <c r="C111" s="176">
        <f>D77+D80</f>
        <v>0</v>
      </c>
      <c r="D111" s="177"/>
      <c r="K111" s="57"/>
      <c r="P111" s="57"/>
      <c r="Q111" s="57"/>
      <c r="R111" s="57"/>
    </row>
    <row r="112" spans="2:18" ht="24.9" customHeight="1">
      <c r="B112" s="38" t="s">
        <v>124</v>
      </c>
      <c r="C112" s="168"/>
      <c r="D112" s="169"/>
      <c r="K112" s="57"/>
      <c r="P112" s="57"/>
      <c r="Q112" s="57"/>
      <c r="R112" s="57"/>
    </row>
    <row r="113" spans="2:18" ht="24.9" customHeight="1">
      <c r="B113" s="38" t="s">
        <v>125</v>
      </c>
      <c r="C113" s="166">
        <f>IFERROR((C108-C109+C110)/(C111+C112),)</f>
        <v>0</v>
      </c>
      <c r="D113" s="167"/>
      <c r="K113" s="57"/>
      <c r="P113" s="57"/>
      <c r="Q113" s="57"/>
      <c r="R113" s="57"/>
    </row>
    <row r="114" spans="2:18" ht="24.9" customHeight="1">
      <c r="B114" s="35"/>
      <c r="K114" s="57"/>
      <c r="P114" s="57"/>
      <c r="Q114" s="57"/>
    </row>
    <row r="115" spans="2:18" ht="24.9" customHeight="1">
      <c r="B115" s="27" t="s">
        <v>63</v>
      </c>
      <c r="C115" s="34"/>
      <c r="D115" s="34"/>
      <c r="E115" s="34"/>
      <c r="F115" s="34"/>
      <c r="G115" s="34"/>
      <c r="H115" s="34"/>
      <c r="I115" s="34"/>
      <c r="J115" s="111" t="str">
        <f>IF(C18="該当なし","―",IF(COUNTBLANK(C119:D120)&gt;0,"未入力あり","入力完了"))</f>
        <v>未入力あり</v>
      </c>
      <c r="K115" s="57"/>
      <c r="Q115" s="57"/>
    </row>
    <row r="116" spans="2:18" ht="24.9" customHeight="1">
      <c r="B116" s="22" t="s">
        <v>126</v>
      </c>
      <c r="K116" s="57"/>
      <c r="Q116" s="57"/>
    </row>
    <row r="117" spans="2:18" ht="24.9" customHeight="1">
      <c r="B117" s="23" t="s">
        <v>155</v>
      </c>
      <c r="J117" s="57"/>
      <c r="L117" s="57"/>
      <c r="M117" s="57"/>
      <c r="N117" s="57"/>
    </row>
    <row r="118" spans="2:18" ht="36" customHeight="1">
      <c r="B118" s="44" t="s">
        <v>127</v>
      </c>
      <c r="C118" s="86" t="s">
        <v>162</v>
      </c>
      <c r="D118" s="86" t="s">
        <v>163</v>
      </c>
      <c r="E118" s="194"/>
      <c r="F118" s="194"/>
    </row>
    <row r="119" spans="2:18" ht="24.9" customHeight="1">
      <c r="B119" s="54" t="s">
        <v>149</v>
      </c>
      <c r="C119" s="103">
        <f>IF('【個人】1回目＞計算用シート'!E122="","",'【個人】1回目＞計算用シート'!E122)</f>
        <v>0</v>
      </c>
      <c r="D119" s="103">
        <f>C16</f>
        <v>0</v>
      </c>
      <c r="E119" s="195"/>
      <c r="F119" s="195"/>
    </row>
    <row r="120" spans="2:18" ht="24.9" customHeight="1">
      <c r="B120" s="54" t="s">
        <v>150</v>
      </c>
      <c r="C120" s="108" t="str">
        <f>IF('【個人】1回目＞計算用シート'!E123="","",'【個人】1回目＞計算用シート'!E123)</f>
        <v/>
      </c>
      <c r="D120" s="16"/>
      <c r="E120" s="196"/>
      <c r="F120" s="196"/>
    </row>
    <row r="121" spans="2:18" ht="24.9" customHeight="1">
      <c r="B121" s="48"/>
      <c r="C121" s="48"/>
      <c r="D121" s="47"/>
      <c r="E121" s="150"/>
      <c r="F121" s="150"/>
      <c r="G121" s="49"/>
      <c r="H121"/>
    </row>
    <row r="122" spans="2:18" ht="24.9" customHeight="1">
      <c r="B122" s="27" t="s">
        <v>164</v>
      </c>
      <c r="C122" s="27"/>
      <c r="D122" s="34"/>
      <c r="E122" s="34"/>
      <c r="F122" s="34"/>
      <c r="G122" s="34"/>
      <c r="H122" s="34"/>
      <c r="I122" s="111"/>
      <c r="J122" s="111" t="str">
        <f>IF(C19=M32,"ー",IF(COUNTBLANK(E125)+COUNTBLANK(C127:C129)+(C128&gt;0)*COUNTBLANK(C132)+(C129&gt;0)*COUNTBLANK(C133)&gt;0,"未入力あり","入力完了"))</f>
        <v>未入力あり</v>
      </c>
      <c r="K122" s="111"/>
    </row>
    <row r="123" spans="2:18" ht="24.9" customHeight="1">
      <c r="B123" s="22" t="s">
        <v>193</v>
      </c>
    </row>
    <row r="124" spans="2:18" ht="39" customHeight="1">
      <c r="B124" s="113" t="s">
        <v>165</v>
      </c>
      <c r="C124" s="114" t="s">
        <v>166</v>
      </c>
      <c r="D124" s="114" t="s">
        <v>194</v>
      </c>
      <c r="E124" s="137" t="s">
        <v>33</v>
      </c>
      <c r="F124" s="138"/>
      <c r="G124" s="137" t="s">
        <v>195</v>
      </c>
      <c r="H124" s="138"/>
    </row>
    <row r="125" spans="2:18" ht="24.9" customHeight="1">
      <c r="B125" s="115" t="s">
        <v>167</v>
      </c>
      <c r="C125" s="123">
        <f>'【個人】1回目＞計算用シート'!C130</f>
        <v>0</v>
      </c>
      <c r="D125" s="124">
        <f>'【個人】1回目＞計算用シート'!D130</f>
        <v>0</v>
      </c>
      <c r="E125" s="203"/>
      <c r="F125" s="204"/>
      <c r="G125" s="140" t="str">
        <f>IF(E125="","",D125-E125)</f>
        <v/>
      </c>
      <c r="H125" s="140"/>
      <c r="I125"/>
    </row>
    <row r="126" spans="2:18" ht="24.9" customHeight="1">
      <c r="E126"/>
      <c r="F126" s="71"/>
      <c r="G126" s="71"/>
      <c r="H126" s="49"/>
      <c r="I126"/>
    </row>
    <row r="127" spans="2:18" ht="24.9" customHeight="1">
      <c r="B127" s="113" t="s">
        <v>187</v>
      </c>
      <c r="C127" s="20"/>
      <c r="E127"/>
      <c r="F127" s="71"/>
      <c r="G127" s="71"/>
      <c r="H127" s="49"/>
      <c r="I127"/>
    </row>
    <row r="128" spans="2:18" ht="24.9" customHeight="1">
      <c r="B128" s="113" t="s">
        <v>188</v>
      </c>
      <c r="C128" s="20"/>
      <c r="E128"/>
      <c r="F128" s="71"/>
      <c r="G128" s="71"/>
      <c r="H128" s="49"/>
      <c r="I128"/>
    </row>
    <row r="129" spans="2:10" ht="24.9" customHeight="1">
      <c r="B129" s="113" t="s">
        <v>189</v>
      </c>
      <c r="C129" s="20"/>
      <c r="E129"/>
      <c r="F129" s="71"/>
      <c r="G129" s="71"/>
      <c r="H129" s="49"/>
      <c r="I129"/>
    </row>
    <row r="130" spans="2:10" ht="24.9" customHeight="1">
      <c r="B130" s="113" t="s">
        <v>190</v>
      </c>
      <c r="C130" s="117" t="str">
        <f>IF(G125=SUM(C127:C129),"○","×")</f>
        <v>×</v>
      </c>
      <c r="D130" s="26" t="str">
        <f>IF(C130="×","◆減少数が整合していないため、正しい数値に修正してください。","")</f>
        <v>◆減少数が整合していないため、正しい数値に修正してください。</v>
      </c>
      <c r="E130"/>
      <c r="F130" s="71"/>
      <c r="G130" s="71"/>
      <c r="H130" s="49"/>
      <c r="I130"/>
    </row>
    <row r="131" spans="2:10" ht="24.9" customHeight="1">
      <c r="E131"/>
      <c r="F131" s="71"/>
      <c r="G131" s="71"/>
      <c r="H131" s="49"/>
      <c r="I131"/>
    </row>
    <row r="132" spans="2:10" ht="144" customHeight="1">
      <c r="B132" s="115" t="s">
        <v>191</v>
      </c>
      <c r="C132" s="134"/>
      <c r="D132" s="135"/>
      <c r="E132" s="135"/>
      <c r="F132" s="136"/>
      <c r="G132" s="71"/>
      <c r="H132" s="49"/>
      <c r="J132"/>
    </row>
    <row r="133" spans="2:10" ht="144" customHeight="1">
      <c r="B133" s="115" t="s">
        <v>192</v>
      </c>
      <c r="C133" s="134"/>
      <c r="D133" s="135"/>
      <c r="E133" s="135"/>
      <c r="F133" s="136"/>
      <c r="G133" s="71"/>
      <c r="H133" s="49"/>
      <c r="I133"/>
    </row>
    <row r="134" spans="2:10" ht="24.9" customHeight="1">
      <c r="E134"/>
      <c r="F134" s="71"/>
      <c r="G134" s="71"/>
      <c r="H134" s="49"/>
      <c r="I134"/>
    </row>
    <row r="135" spans="2:10" ht="24.9" customHeight="1">
      <c r="B135" s="22" t="s">
        <v>36</v>
      </c>
    </row>
  </sheetData>
  <sheetProtection algorithmName="SHA-512" hashValue="sAIFZsA/YyKz+DDZwX/UliTCr2e/nBUPjx1GyDdKnJV3r6jmZzfyb8TyrqRoI3LBmpjqwj9jFeHm1Py3E6XA9g==" saltValue="HdAJuTCOxOmUvUwpjJVyLQ==" spinCount="100000" sheet="1" objects="1" scenarios="1" selectLockedCells="1"/>
  <mergeCells count="64">
    <mergeCell ref="G124:H124"/>
    <mergeCell ref="E125:F125"/>
    <mergeCell ref="G125:H125"/>
    <mergeCell ref="C132:F132"/>
    <mergeCell ref="C133:F133"/>
    <mergeCell ref="H1:J1"/>
    <mergeCell ref="C12:D12"/>
    <mergeCell ref="C20:F20"/>
    <mergeCell ref="C21:F21"/>
    <mergeCell ref="H2:I2"/>
    <mergeCell ref="H3:I3"/>
    <mergeCell ref="H4:I4"/>
    <mergeCell ref="H5:I5"/>
    <mergeCell ref="H6:I6"/>
    <mergeCell ref="H7:I7"/>
    <mergeCell ref="B28:B30"/>
    <mergeCell ref="C28:C30"/>
    <mergeCell ref="D28:H28"/>
    <mergeCell ref="D29:D30"/>
    <mergeCell ref="E29:H29"/>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94:F94"/>
    <mergeCell ref="E93:F93"/>
    <mergeCell ref="E40:F40"/>
    <mergeCell ref="G40:H40"/>
    <mergeCell ref="E42:H42"/>
    <mergeCell ref="E43:H43"/>
    <mergeCell ref="E72:F72"/>
    <mergeCell ref="D88:E88"/>
    <mergeCell ref="E89:F89"/>
    <mergeCell ref="E90:F90"/>
    <mergeCell ref="E91:F91"/>
    <mergeCell ref="E92:F92"/>
    <mergeCell ref="C101:D101"/>
    <mergeCell ref="B102:B106"/>
    <mergeCell ref="C107:D107"/>
    <mergeCell ref="C108:D108"/>
    <mergeCell ref="C109:D109"/>
    <mergeCell ref="E121:F121"/>
    <mergeCell ref="E118:F118"/>
    <mergeCell ref="E119:F119"/>
    <mergeCell ref="E124:F124"/>
    <mergeCell ref="C110:D110"/>
    <mergeCell ref="C111:D111"/>
    <mergeCell ref="C112:D112"/>
    <mergeCell ref="C113:D113"/>
    <mergeCell ref="E120:F120"/>
  </mergeCells>
  <phoneticPr fontId="2"/>
  <conditionalFormatting sqref="B100:I114 B123:H133">
    <cfRule type="expression" dxfId="49" priority="3">
      <formula>$C$19=$M$32</formula>
    </cfRule>
  </conditionalFormatting>
  <conditionalFormatting sqref="B116:I120">
    <cfRule type="expression" dxfId="48" priority="13">
      <formula>$C$18="該当なし"</formula>
    </cfRule>
  </conditionalFormatting>
  <conditionalFormatting sqref="C73:C83">
    <cfRule type="containsBlanks" dxfId="47" priority="26">
      <formula>LEN(TRIM(C73))=0</formula>
    </cfRule>
  </conditionalFormatting>
  <conditionalFormatting sqref="C12:D12 C13:C19">
    <cfRule type="containsBlanks" dxfId="46" priority="29">
      <formula>LEN(TRIM(C12))=0</formula>
    </cfRule>
  </conditionalFormatting>
  <conditionalFormatting sqref="C90:D93">
    <cfRule type="containsBlanks" dxfId="45" priority="28">
      <formula>LEN(TRIM(C90))=0</formula>
    </cfRule>
  </conditionalFormatting>
  <conditionalFormatting sqref="C107:D107">
    <cfRule type="expression" dxfId="44" priority="15">
      <formula>$D$106="×"</formula>
    </cfRule>
  </conditionalFormatting>
  <conditionalFormatting sqref="C107:D110 D102:D106 C112">
    <cfRule type="containsBlanks" dxfId="43" priority="23">
      <formula>LEN(TRIM(C102))=0</formula>
    </cfRule>
  </conditionalFormatting>
  <conditionalFormatting sqref="C20:F21 C31:D32 C34:D34 C36:D37 C39:D39 C43:D43 C48:D50 C55:D55 C58:D58 C63:D66 C68:D68 D73:D74 D78:D82">
    <cfRule type="containsBlanks" dxfId="42" priority="41">
      <formula>LEN(TRIM(C20))=0</formula>
    </cfRule>
  </conditionalFormatting>
  <conditionalFormatting sqref="C21:F21">
    <cfRule type="expression" dxfId="41" priority="19">
      <formula>OR($C$20=_1,$C$20=_2)</formula>
    </cfRule>
  </conditionalFormatting>
  <conditionalFormatting sqref="C132:F132">
    <cfRule type="expression" dxfId="40" priority="2">
      <formula>$C$128=0</formula>
    </cfRule>
  </conditionalFormatting>
  <conditionalFormatting sqref="C133:F133">
    <cfRule type="expression" dxfId="39" priority="1">
      <formula>$C$129=0</formula>
    </cfRule>
  </conditionalFormatting>
  <conditionalFormatting sqref="D84">
    <cfRule type="containsBlanks" dxfId="38" priority="39">
      <formula>LEN(TRIM(D84))=0</formula>
    </cfRule>
  </conditionalFormatting>
  <conditionalFormatting sqref="D120">
    <cfRule type="containsBlanks" dxfId="37" priority="24">
      <formula>LEN(TRIM(D120))=0</formula>
    </cfRule>
  </conditionalFormatting>
  <conditionalFormatting sqref="E125 C127:C129 C132:F133">
    <cfRule type="containsBlanks" dxfId="36" priority="20">
      <formula>LEN(TRIM(C125))=0</formula>
    </cfRule>
  </conditionalFormatting>
  <conditionalFormatting sqref="H1">
    <cfRule type="expression" dxfId="35" priority="43">
      <formula>LEN($H$1)&gt;1</formula>
    </cfRule>
  </conditionalFormatting>
  <conditionalFormatting sqref="J2:K5 K6 J6:J7">
    <cfRule type="expression" dxfId="34" priority="42">
      <formula>$J2="未入力あり"</formula>
    </cfRule>
  </conditionalFormatting>
  <dataValidations count="12">
    <dataValidation type="date" allowBlank="1" showInputMessage="1" showErrorMessage="1" error="日付形式で入力してください" sqref="C119:E119" xr:uid="{A614AFCF-5A66-4B19-9DD1-6157850098E0}">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4:E84" xr:uid="{D1ABF310-6201-4B22-BA6A-CF0A74768054}">
      <formula1>0.1</formula1>
      <formula2>1E+99</formula2>
    </dataValidation>
    <dataValidation type="decimal" allowBlank="1" showInputMessage="1" showErrorMessage="1" error="半角数字で入力してください。" sqref="C125:D126 C90:D93 C31:H32 C34:H34 C36:H37 C39:H39 C43:D43 C48:D50 C55:D55 C58:D58 C63:D66 C68:D68 C120:E120 C73:D74 C75:C77 E91 C78:D82 C83" xr:uid="{2DF39A1C-0042-46DC-BDDB-6EA0918F0F0E}">
      <formula1>-1E+99</formula1>
      <formula2>1E+99</formula2>
    </dataValidation>
    <dataValidation type="textLength" imeMode="disabled" allowBlank="1" showInputMessage="1" showErrorMessage="1" sqref="C13" xr:uid="{5A4D891C-CF30-4454-9C9F-61E0C6C651FD}">
      <formula1>6</formula1>
      <formula2>7</formula2>
    </dataValidation>
    <dataValidation type="list" allowBlank="1" showInputMessage="1" showErrorMessage="1" sqref="C19" xr:uid="{749ED9AC-6B32-4595-B737-02EE2CEFF04D}">
      <formula1>$M$31:$M$32</formula1>
    </dataValidation>
    <dataValidation type="whole" operator="greaterThanOrEqual" allowBlank="1" showInputMessage="1" showErrorMessage="1" sqref="C108:C110" xr:uid="{027AA86C-9FA1-420A-9FE6-FF8B502674CE}">
      <formula1>0</formula1>
    </dataValidation>
    <dataValidation type="list" allowBlank="1" showInputMessage="1" showErrorMessage="1" sqref="D102:D106" xr:uid="{7F540797-8BE4-4C48-AC2D-12DE5A0AE5A3}">
      <formula1>$M$44:$M$45</formula1>
    </dataValidation>
    <dataValidation type="date" allowBlank="1" showInputMessage="1" showErrorMessage="1" sqref="C14:C17" xr:uid="{DF7ED6BB-FE14-4089-A87A-4AD5A779C39F}">
      <formula1>45292</formula1>
      <formula2>72686</formula2>
    </dataValidation>
    <dataValidation type="list" allowBlank="1" showInputMessage="1" showErrorMessage="1" sqref="C18" xr:uid="{32D8C52F-5809-4DEF-81FD-4FF49BB1E39C}">
      <formula1>$M$26:$M$27</formula1>
    </dataValidation>
    <dataValidation type="whole" operator="greaterThanOrEqual" allowBlank="1" showInputMessage="1" showErrorMessage="1" error="半角数字で入力してください。" sqref="E125:F125 C127:C129" xr:uid="{4679F6F9-452C-46A0-B365-73DD19C91E85}">
      <formula1>0</formula1>
    </dataValidation>
    <dataValidation allowBlank="1" showInputMessage="1" showErrorMessage="1" error="半角数字で入力してください。" sqref="H30 F30" xr:uid="{4FFCDF67-1A51-431E-BDEE-1C1EC37D6812}"/>
    <dataValidation type="list" allowBlank="1" showInputMessage="1" showErrorMessage="1" sqref="C20:F20" xr:uid="{8BCB82DB-2B8E-48B9-8556-684564387B86}">
      <formula1>$M$34:$M$36</formula1>
    </dataValidation>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4" id="{00000000-000E-0000-0200-000009000000}">
            <xm:f>'【個人】1回目＞計算用シート'!$C$19='【個人】1回目＞計算用シート'!$M$31</xm:f>
            <x14:dxf>
              <fill>
                <patternFill>
                  <bgColor theme="0" tint="-0.499984740745262"/>
                </patternFill>
              </fill>
            </x14:dxf>
          </x14:cfRule>
          <xm:sqref>B100:I113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3CF23-7B3F-4BED-8EC9-1205299D145D}">
  <sheetPr codeName="Sheet4">
    <tabColor rgb="FFFFFF00"/>
  </sheetPr>
  <dimension ref="A1:R135"/>
  <sheetViews>
    <sheetView showGridLines="0" view="pageBreakPreview" zoomScale="80"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2" customWidth="1"/>
    <col min="2" max="2" width="38.19921875" style="22" customWidth="1"/>
    <col min="3" max="4" width="33.59765625" style="22" customWidth="1"/>
    <col min="5" max="5" width="8.59765625" style="22" customWidth="1"/>
    <col min="6" max="6" width="25.59765625" style="22" customWidth="1"/>
    <col min="7" max="7" width="9.69921875" style="22" customWidth="1"/>
    <col min="8" max="8" width="25.59765625" style="22" customWidth="1"/>
    <col min="9" max="9" width="13.59765625" style="22" customWidth="1"/>
    <col min="10" max="10" width="11.296875" style="22" customWidth="1"/>
    <col min="11" max="11" width="9" style="22" customWidth="1"/>
    <col min="12" max="12" width="26.09765625" style="22" hidden="1" customWidth="1"/>
    <col min="13" max="13" width="26.8984375" style="22" hidden="1" customWidth="1"/>
    <col min="14" max="14" width="9" style="22" bestFit="1" customWidth="1"/>
    <col min="15" max="15" width="11" style="22" bestFit="1" customWidth="1"/>
    <col min="16" max="18" width="9" style="22" customWidth="1"/>
    <col min="19" max="16384" width="9" style="22"/>
  </cols>
  <sheetData>
    <row r="1" spans="1:15" ht="19.05" customHeight="1">
      <c r="A1" s="85" t="s">
        <v>219</v>
      </c>
      <c r="H1" s="147" t="str">
        <f>+IF(COUNTIF(J2:J7,"未入力あり")&gt;0,"※未入力の項目があります","")</f>
        <v>※未入力の項目があります</v>
      </c>
      <c r="I1" s="147"/>
      <c r="J1" s="147"/>
    </row>
    <row r="2" spans="1:15" ht="19.05" customHeight="1">
      <c r="B2" s="23" t="s">
        <v>0</v>
      </c>
      <c r="H2" s="148" t="s">
        <v>2</v>
      </c>
      <c r="I2" s="149"/>
      <c r="J2" s="56" t="str">
        <f>J9</f>
        <v>未入力あり</v>
      </c>
    </row>
    <row r="3" spans="1:15" ht="19.05" customHeight="1">
      <c r="B3" s="22" t="s">
        <v>211</v>
      </c>
      <c r="H3" s="148" t="s">
        <v>107</v>
      </c>
      <c r="I3" s="149"/>
      <c r="J3" s="56" t="str">
        <f>J23</f>
        <v>未入力あり</v>
      </c>
      <c r="O3"/>
    </row>
    <row r="4" spans="1:15" ht="19.05" customHeight="1">
      <c r="B4" s="24" t="s">
        <v>218</v>
      </c>
      <c r="H4" s="148" t="s">
        <v>28</v>
      </c>
      <c r="I4" s="149"/>
      <c r="J4" s="56" t="str">
        <f>J45</f>
        <v>未入力あり</v>
      </c>
    </row>
    <row r="5" spans="1:15" ht="19.05" customHeight="1">
      <c r="B5" s="26" t="s">
        <v>212</v>
      </c>
      <c r="D5" s="55"/>
      <c r="F5" s="55"/>
      <c r="H5" s="148" t="str">
        <f>B99</f>
        <v>Ⅳ.譲受に伴う投資対効果</v>
      </c>
      <c r="I5" s="149"/>
      <c r="J5" s="110" t="str">
        <f>IF('【個人】2回目＞計算用シート'!C19='【個人】2回目＞計算用シート'!M31,"ー",J99)</f>
        <v>未入力あり</v>
      </c>
    </row>
    <row r="6" spans="1:15" ht="19.05" customHeight="1">
      <c r="B6" s="26" t="s">
        <v>1</v>
      </c>
      <c r="H6" s="148" t="str">
        <f>B115</f>
        <v>Ⅴ.賃金引上げに関する報告</v>
      </c>
      <c r="I6" s="149"/>
      <c r="J6" s="110" t="str">
        <f>J115</f>
        <v>未入力あり</v>
      </c>
    </row>
    <row r="7" spans="1:15" ht="19.05" customHeight="1">
      <c r="B7" s="26" t="s">
        <v>120</v>
      </c>
      <c r="H7" s="148" t="str">
        <f>B122</f>
        <v>Ⅵ.被承継者の従業員の雇用維持に関する報告</v>
      </c>
      <c r="I7" s="149"/>
      <c r="J7" s="110" t="str">
        <f>J122</f>
        <v>未入力あり</v>
      </c>
    </row>
    <row r="8" spans="1:15" ht="19.05" customHeight="1">
      <c r="B8" s="26" t="s">
        <v>213</v>
      </c>
    </row>
    <row r="9" spans="1:15" ht="24.9" customHeight="1">
      <c r="B9" s="27" t="s">
        <v>2</v>
      </c>
      <c r="C9" s="28"/>
      <c r="D9" s="28"/>
      <c r="E9" s="28"/>
      <c r="F9" s="28"/>
      <c r="G9" s="28"/>
      <c r="H9" s="28"/>
      <c r="I9" s="28"/>
      <c r="J9" s="111" t="str">
        <f>IF(C20=_3,IF(COUNTBLANK(C12:C21)&gt;0,"未入力あり","入力完了"),IF(COUNTBLANK(C12:C20)&gt;0,"未入力あり","入力完了"))</f>
        <v>未入力あり</v>
      </c>
    </row>
    <row r="10" spans="1:15" ht="24.9" customHeight="1">
      <c r="B10" s="23" t="s">
        <v>3</v>
      </c>
    </row>
    <row r="11" spans="1:15" ht="24.9" customHeight="1">
      <c r="B11" t="s">
        <v>198</v>
      </c>
      <c r="C11"/>
      <c r="D11"/>
      <c r="E11"/>
      <c r="F11"/>
      <c r="G11"/>
      <c r="H11"/>
    </row>
    <row r="12" spans="1:15" ht="24.9" customHeight="1">
      <c r="B12" s="29" t="s">
        <v>6</v>
      </c>
      <c r="C12" s="201">
        <f>'【個人】1回目＞計算用シート'!C12</f>
        <v>0</v>
      </c>
      <c r="D12" s="202"/>
      <c r="E12" s="22" t="s">
        <v>7</v>
      </c>
    </row>
    <row r="13" spans="1:15" ht="24.9" customHeight="1">
      <c r="B13" s="29" t="s">
        <v>8</v>
      </c>
      <c r="C13" s="100">
        <f>'【個人】1回目＞計算用シート'!C13</f>
        <v>0</v>
      </c>
      <c r="D13" t="s">
        <v>9</v>
      </c>
    </row>
    <row r="14" spans="1:15" ht="24.75" customHeight="1">
      <c r="B14" s="29" t="s">
        <v>170</v>
      </c>
      <c r="C14" s="102">
        <f>'【個人】1回目＞計算用シート'!C14</f>
        <v>0</v>
      </c>
      <c r="D14" s="125" t="s">
        <v>175</v>
      </c>
      <c r="F14"/>
    </row>
    <row r="15" spans="1:15" ht="24.9" customHeight="1">
      <c r="B15" s="29" t="s">
        <v>12</v>
      </c>
      <c r="C15" s="99"/>
      <c r="D15" s="126" t="s">
        <v>13</v>
      </c>
      <c r="E15"/>
      <c r="F15"/>
      <c r="G15"/>
      <c r="H15"/>
      <c r="L15"/>
    </row>
    <row r="16" spans="1:15" ht="24.9" customHeight="1">
      <c r="B16" s="29" t="s">
        <v>171</v>
      </c>
      <c r="C16" s="99"/>
      <c r="D16" s="126" t="s">
        <v>15</v>
      </c>
      <c r="E16"/>
      <c r="F16"/>
      <c r="G16"/>
      <c r="H16"/>
      <c r="L16"/>
    </row>
    <row r="17" spans="2:15" ht="24.9" customHeight="1">
      <c r="B17" s="29" t="s">
        <v>172</v>
      </c>
      <c r="C17" s="102">
        <f>'【個人】1回目＞計算用シート'!C17</f>
        <v>0</v>
      </c>
      <c r="D17" s="127" t="s">
        <v>177</v>
      </c>
      <c r="E17"/>
      <c r="F17"/>
      <c r="G17"/>
      <c r="H17"/>
      <c r="L17"/>
    </row>
    <row r="18" spans="2:15" ht="24.9" customHeight="1">
      <c r="B18" s="29" t="s">
        <v>121</v>
      </c>
      <c r="C18" s="100">
        <f>'【個人】1回目＞計算用シート'!C18</f>
        <v>0</v>
      </c>
      <c r="D18" s="128" t="s">
        <v>62</v>
      </c>
      <c r="E18"/>
      <c r="F18"/>
      <c r="G18"/>
      <c r="H18"/>
      <c r="I18"/>
      <c r="J18"/>
      <c r="L18"/>
      <c r="M18"/>
      <c r="N18"/>
    </row>
    <row r="19" spans="2:15" ht="24.75" customHeight="1">
      <c r="B19" s="29" t="s">
        <v>173</v>
      </c>
      <c r="C19" s="21"/>
      <c r="D19" t="s">
        <v>196</v>
      </c>
      <c r="E19"/>
      <c r="F19"/>
      <c r="G19"/>
      <c r="H19"/>
      <c r="I19"/>
      <c r="J19"/>
      <c r="L19"/>
      <c r="M19"/>
      <c r="N19"/>
    </row>
    <row r="20" spans="2:15" ht="24.75" customHeight="1">
      <c r="B20" s="29" t="s">
        <v>174</v>
      </c>
      <c r="C20" s="160"/>
      <c r="D20" s="161"/>
      <c r="E20" s="161"/>
      <c r="F20" s="162"/>
      <c r="G20"/>
      <c r="H20"/>
      <c r="I20"/>
      <c r="J20"/>
      <c r="L20"/>
      <c r="M20"/>
      <c r="N20"/>
    </row>
    <row r="21" spans="2:15" ht="24.75" customHeight="1">
      <c r="B21" s="29" t="s">
        <v>178</v>
      </c>
      <c r="C21" s="163"/>
      <c r="D21" s="164"/>
      <c r="E21" s="164"/>
      <c r="F21" s="165"/>
      <c r="G21"/>
      <c r="H21"/>
      <c r="I21"/>
      <c r="J21"/>
      <c r="L21"/>
      <c r="M21"/>
      <c r="N21"/>
    </row>
    <row r="22" spans="2:15" ht="24.75" customHeight="1">
      <c r="C22"/>
      <c r="D22"/>
      <c r="E22"/>
      <c r="F22"/>
      <c r="G22"/>
      <c r="H22"/>
      <c r="I22"/>
      <c r="J22"/>
      <c r="L22"/>
      <c r="M22"/>
      <c r="N22"/>
    </row>
    <row r="23" spans="2:15" ht="24.75" customHeight="1">
      <c r="B23" s="27" t="s">
        <v>20</v>
      </c>
      <c r="C23" s="28"/>
      <c r="D23" s="28"/>
      <c r="E23" s="28"/>
      <c r="F23" s="28"/>
      <c r="G23" s="28"/>
      <c r="H23" s="28"/>
      <c r="I23" s="28"/>
      <c r="J23" s="112" t="str">
        <f>IF(C19="","未入力あり",IF(COUNTBLANK(C31:D40)+COUNTBLANK(C43:D43)&gt;0,"未入力あり","入力完了"))</f>
        <v>未入力あり</v>
      </c>
      <c r="M23"/>
      <c r="N23"/>
    </row>
    <row r="24" spans="2:15" ht="24.9" customHeight="1">
      <c r="B24" s="23" t="s">
        <v>21</v>
      </c>
      <c r="C24"/>
      <c r="D24"/>
      <c r="E24"/>
      <c r="F24"/>
      <c r="G24"/>
      <c r="H24"/>
      <c r="I24"/>
      <c r="J24"/>
      <c r="L24"/>
      <c r="M24"/>
      <c r="N24"/>
    </row>
    <row r="25" spans="2:15" ht="24.75" customHeight="1">
      <c r="B25" t="s">
        <v>154</v>
      </c>
      <c r="C25"/>
      <c r="D25"/>
      <c r="E25"/>
      <c r="F25"/>
      <c r="G25"/>
      <c r="H25"/>
      <c r="I25"/>
      <c r="J25"/>
      <c r="L25"/>
      <c r="M25"/>
      <c r="N25"/>
    </row>
    <row r="26" spans="2:15" ht="24.75" customHeight="1">
      <c r="B26" s="84" t="s">
        <v>207</v>
      </c>
      <c r="C26" s="84"/>
      <c r="D26" s="84"/>
      <c r="E26" s="84"/>
      <c r="F26" s="84"/>
      <c r="G26" s="84"/>
      <c r="H26" s="84"/>
      <c r="I26" s="84"/>
      <c r="J26" s="84"/>
      <c r="L26" t="s">
        <v>72</v>
      </c>
      <c r="M26" t="s">
        <v>18</v>
      </c>
      <c r="O26" s="57"/>
    </row>
    <row r="27" spans="2:15" ht="24.75" customHeight="1">
      <c r="B27" s="101" t="s">
        <v>208</v>
      </c>
      <c r="C27" s="84"/>
      <c r="D27" s="84"/>
      <c r="E27" s="84"/>
      <c r="F27" s="84"/>
      <c r="G27" s="84"/>
      <c r="H27" s="84"/>
      <c r="I27" s="84"/>
      <c r="L27"/>
      <c r="M27" t="s">
        <v>19</v>
      </c>
      <c r="O27" s="57"/>
    </row>
    <row r="28" spans="2:15" ht="24.75" customHeight="1">
      <c r="B28" s="184" t="s">
        <v>73</v>
      </c>
      <c r="C28" s="186" t="s">
        <v>210</v>
      </c>
      <c r="D28" s="187" t="s">
        <v>23</v>
      </c>
      <c r="E28" s="187"/>
      <c r="F28" s="187"/>
      <c r="G28" s="187"/>
      <c r="H28" s="187"/>
      <c r="J28"/>
      <c r="N28"/>
      <c r="O28" s="57"/>
    </row>
    <row r="29" spans="2:15" ht="24.75" customHeight="1">
      <c r="B29" s="185"/>
      <c r="C29" s="186"/>
      <c r="D29" s="188" t="s">
        <v>157</v>
      </c>
      <c r="E29" s="189" t="s">
        <v>24</v>
      </c>
      <c r="F29" s="189"/>
      <c r="G29" s="189"/>
      <c r="H29" s="187"/>
      <c r="J29"/>
      <c r="N29"/>
      <c r="O29" s="57"/>
    </row>
    <row r="30" spans="2:15" ht="24.75" customHeight="1">
      <c r="B30" s="185"/>
      <c r="C30" s="186"/>
      <c r="D30" s="188"/>
      <c r="E30" s="50" t="s">
        <v>25</v>
      </c>
      <c r="F30" s="19"/>
      <c r="G30" s="50" t="s">
        <v>25</v>
      </c>
      <c r="H30" s="19"/>
      <c r="J30"/>
      <c r="L30"/>
      <c r="N30"/>
      <c r="O30" s="57"/>
    </row>
    <row r="31" spans="2:15" ht="24.75" customHeight="1">
      <c r="B31" s="30" t="s">
        <v>75</v>
      </c>
      <c r="C31" s="6"/>
      <c r="D31" s="6"/>
      <c r="E31" s="190"/>
      <c r="F31" s="190"/>
      <c r="G31" s="172"/>
      <c r="H31" s="173"/>
      <c r="J31"/>
      <c r="L31" t="s">
        <v>168</v>
      </c>
      <c r="M31" t="s">
        <v>179</v>
      </c>
      <c r="N31"/>
    </row>
    <row r="32" spans="2:15" ht="24.75" customHeight="1">
      <c r="B32" s="30" t="s">
        <v>74</v>
      </c>
      <c r="C32" s="6"/>
      <c r="D32" s="6"/>
      <c r="E32" s="190"/>
      <c r="F32" s="190"/>
      <c r="G32" s="172"/>
      <c r="H32" s="173"/>
      <c r="J32"/>
      <c r="L32"/>
      <c r="M32" t="s">
        <v>180</v>
      </c>
      <c r="N32"/>
    </row>
    <row r="33" spans="1:14" ht="24.75" customHeight="1">
      <c r="B33" s="30" t="s">
        <v>76</v>
      </c>
      <c r="C33" s="12">
        <f>C31-C32</f>
        <v>0</v>
      </c>
      <c r="D33" s="12">
        <f>D31-D32</f>
        <v>0</v>
      </c>
      <c r="E33" s="193">
        <f>E31-E32</f>
        <v>0</v>
      </c>
      <c r="F33" s="193"/>
      <c r="G33" s="178">
        <f>G31-G32</f>
        <v>0</v>
      </c>
      <c r="H33" s="179"/>
      <c r="J33"/>
      <c r="L33"/>
      <c r="M33"/>
      <c r="N33"/>
    </row>
    <row r="34" spans="1:14" ht="24.75" customHeight="1">
      <c r="B34" s="30" t="s">
        <v>77</v>
      </c>
      <c r="C34" s="6"/>
      <c r="D34" s="6"/>
      <c r="E34" s="190"/>
      <c r="F34" s="190"/>
      <c r="G34" s="172"/>
      <c r="H34" s="173"/>
      <c r="J34"/>
      <c r="L34" t="s">
        <v>108</v>
      </c>
      <c r="M34" t="s">
        <v>59</v>
      </c>
      <c r="N34"/>
    </row>
    <row r="35" spans="1:14" ht="24.75" customHeight="1">
      <c r="B35" s="30" t="s">
        <v>78</v>
      </c>
      <c r="C35" s="12">
        <f>C33-C34</f>
        <v>0</v>
      </c>
      <c r="D35" s="12">
        <f>D33-D34</f>
        <v>0</v>
      </c>
      <c r="E35" s="193">
        <f>E33-E34</f>
        <v>0</v>
      </c>
      <c r="F35" s="193"/>
      <c r="G35" s="178">
        <f>G33-G34</f>
        <v>0</v>
      </c>
      <c r="H35" s="179"/>
      <c r="J35"/>
      <c r="L35" t="s">
        <v>109</v>
      </c>
      <c r="M35" t="s">
        <v>60</v>
      </c>
      <c r="N35"/>
    </row>
    <row r="36" spans="1:14" ht="24.9" customHeight="1">
      <c r="B36" s="30" t="s">
        <v>79</v>
      </c>
      <c r="C36" s="6"/>
      <c r="D36" s="6"/>
      <c r="E36" s="190"/>
      <c r="F36" s="190"/>
      <c r="G36" s="172"/>
      <c r="H36" s="173"/>
      <c r="J36"/>
      <c r="L36" t="s">
        <v>110</v>
      </c>
      <c r="M36" t="s">
        <v>61</v>
      </c>
      <c r="N36"/>
    </row>
    <row r="37" spans="1:14" ht="24.9" customHeight="1">
      <c r="B37" s="30" t="s">
        <v>80</v>
      </c>
      <c r="C37" s="6"/>
      <c r="D37" s="6"/>
      <c r="E37" s="190"/>
      <c r="F37" s="190"/>
      <c r="G37" s="172"/>
      <c r="H37" s="173"/>
      <c r="J37"/>
      <c r="L37"/>
      <c r="M37"/>
      <c r="N37"/>
    </row>
    <row r="38" spans="1:14" ht="24.9" customHeight="1">
      <c r="B38" s="58" t="s">
        <v>81</v>
      </c>
      <c r="C38" s="12">
        <f>C35+C36-C37</f>
        <v>0</v>
      </c>
      <c r="D38" s="12">
        <f>D35+D36-D37</f>
        <v>0</v>
      </c>
      <c r="E38" s="193">
        <f>E35+E36-E37</f>
        <v>0</v>
      </c>
      <c r="F38" s="193"/>
      <c r="G38" s="178">
        <f>G35+G36-G37</f>
        <v>0</v>
      </c>
      <c r="H38" s="179"/>
      <c r="L38"/>
      <c r="M38"/>
    </row>
    <row r="39" spans="1:14" ht="24.9" customHeight="1">
      <c r="B39" s="30" t="s">
        <v>82</v>
      </c>
      <c r="C39" s="7"/>
      <c r="D39" s="7"/>
      <c r="E39" s="172"/>
      <c r="F39" s="172"/>
      <c r="G39" s="172"/>
      <c r="H39" s="173"/>
      <c r="L39"/>
      <c r="M39"/>
    </row>
    <row r="40" spans="1:14" s="57" customFormat="1" ht="24.9" customHeight="1">
      <c r="A40" s="22"/>
      <c r="B40" s="30" t="s">
        <v>83</v>
      </c>
      <c r="C40" s="12">
        <f>C38-C39</f>
        <v>0</v>
      </c>
      <c r="D40" s="12">
        <f>D38-D39</f>
        <v>0</v>
      </c>
      <c r="E40" s="178">
        <f>E38-E39</f>
        <v>0</v>
      </c>
      <c r="F40" s="178"/>
      <c r="G40" s="178">
        <f>G38-G39</f>
        <v>0</v>
      </c>
      <c r="H40" s="179"/>
      <c r="I40" s="22"/>
      <c r="M40"/>
    </row>
    <row r="41" spans="1:14" ht="24.9" customHeight="1">
      <c r="A41" s="57"/>
      <c r="C41" s="59"/>
      <c r="D41" s="59"/>
      <c r="E41" s="59"/>
      <c r="F41" s="60"/>
      <c r="G41" s="59"/>
      <c r="H41" s="61"/>
      <c r="I41" s="57"/>
    </row>
    <row r="42" spans="1:14" ht="24.9" customHeight="1">
      <c r="B42" s="31"/>
      <c r="C42" s="32" t="s">
        <v>209</v>
      </c>
      <c r="D42" s="32" t="s">
        <v>157</v>
      </c>
      <c r="E42" s="170" t="s">
        <v>26</v>
      </c>
      <c r="F42" s="170"/>
      <c r="G42" s="170"/>
      <c r="H42" s="171"/>
    </row>
    <row r="43" spans="1:14" ht="24.9" customHeight="1">
      <c r="B43" s="33" t="s">
        <v>27</v>
      </c>
      <c r="C43" s="20"/>
      <c r="D43" s="20"/>
      <c r="E43" s="155">
        <f>C43-D43</f>
        <v>0</v>
      </c>
      <c r="F43" s="155"/>
      <c r="G43" s="155"/>
      <c r="H43" s="156"/>
    </row>
    <row r="44" spans="1:14" ht="24.9" customHeight="1">
      <c r="L44" s="22" t="s">
        <v>111</v>
      </c>
      <c r="M44" s="62" t="s">
        <v>112</v>
      </c>
    </row>
    <row r="45" spans="1:14" ht="24.9" customHeight="1">
      <c r="B45" s="27" t="s">
        <v>28</v>
      </c>
      <c r="C45" s="34"/>
      <c r="D45" s="34"/>
      <c r="E45" s="34"/>
      <c r="F45" s="34"/>
      <c r="G45" s="34"/>
      <c r="H45" s="34"/>
      <c r="I45" s="34"/>
      <c r="J45" s="111" t="str">
        <f>IF(C19="","未入力あり",IF(COUNTBLANK(C48:D50)+COUNTBLANK(C55:D58)+COUNTBLANK(C63:D68)+COUNTBLANK(C73:D84)+COUNTBLANK(C90:D93)&gt;0,"未入力あり","入力完了"))</f>
        <v>未入力あり</v>
      </c>
      <c r="M45" s="22" t="s">
        <v>113</v>
      </c>
    </row>
    <row r="46" spans="1:14" ht="24.9" customHeight="1">
      <c r="B46" s="40" t="s">
        <v>199</v>
      </c>
      <c r="C46" s="63" t="s">
        <v>158</v>
      </c>
      <c r="D46" s="35"/>
    </row>
    <row r="47" spans="1:14" ht="24.9" customHeight="1">
      <c r="B47" s="36" t="s">
        <v>22</v>
      </c>
      <c r="C47" s="37" t="s">
        <v>89</v>
      </c>
      <c r="D47" s="37" t="s">
        <v>156</v>
      </c>
      <c r="E47" s="25"/>
      <c r="F47" s="25"/>
    </row>
    <row r="48" spans="1:14" ht="24.9" customHeight="1">
      <c r="B48" s="64" t="s">
        <v>117</v>
      </c>
      <c r="C48" s="8"/>
      <c r="D48" s="8"/>
    </row>
    <row r="49" spans="2:6" ht="24.9" customHeight="1">
      <c r="B49" s="64" t="s">
        <v>84</v>
      </c>
      <c r="C49" s="8"/>
      <c r="D49" s="8"/>
    </row>
    <row r="50" spans="2:6" ht="24.9" customHeight="1" thickBot="1">
      <c r="B50" s="66" t="s">
        <v>85</v>
      </c>
      <c r="C50" s="10"/>
      <c r="D50" s="10"/>
    </row>
    <row r="51" spans="2:6" ht="24.9" customHeight="1" thickTop="1">
      <c r="B51" s="67" t="s">
        <v>90</v>
      </c>
      <c r="C51" s="68">
        <f>SUM(C48:C50)</f>
        <v>0</v>
      </c>
      <c r="D51" s="68">
        <f>SUM(D48:D50)</f>
        <v>0</v>
      </c>
    </row>
    <row r="53" spans="2:6" ht="24.9" customHeight="1">
      <c r="B53" s="40" t="s">
        <v>200</v>
      </c>
      <c r="C53" s="63" t="s">
        <v>158</v>
      </c>
      <c r="D53" s="41"/>
    </row>
    <row r="54" spans="2:6" ht="24.9" customHeight="1">
      <c r="B54" s="36" t="s">
        <v>22</v>
      </c>
      <c r="C54" s="37" t="s">
        <v>89</v>
      </c>
      <c r="D54" s="37" t="s">
        <v>156</v>
      </c>
      <c r="E54" s="25"/>
      <c r="F54" s="25"/>
    </row>
    <row r="55" spans="2:6" ht="24.9" customHeight="1">
      <c r="B55" s="38" t="s">
        <v>86</v>
      </c>
      <c r="C55" s="8"/>
      <c r="D55" s="8"/>
    </row>
    <row r="56" spans="2:6" ht="24.9" customHeight="1">
      <c r="B56" s="69" t="s">
        <v>118</v>
      </c>
      <c r="C56" s="13">
        <f>C48</f>
        <v>0</v>
      </c>
      <c r="D56" s="13">
        <f>D48</f>
        <v>0</v>
      </c>
    </row>
    <row r="57" spans="2:6" ht="24.9" customHeight="1">
      <c r="B57" s="69" t="s">
        <v>87</v>
      </c>
      <c r="C57" s="13">
        <f>C49</f>
        <v>0</v>
      </c>
      <c r="D57" s="13">
        <f>D49</f>
        <v>0</v>
      </c>
    </row>
    <row r="58" spans="2:6" ht="24.9" customHeight="1" thickBot="1">
      <c r="B58" s="70" t="s">
        <v>88</v>
      </c>
      <c r="C58" s="9"/>
      <c r="D58" s="9"/>
    </row>
    <row r="59" spans="2:6" ht="24.9" customHeight="1" thickTop="1">
      <c r="B59" s="42" t="s">
        <v>30</v>
      </c>
      <c r="C59" s="14">
        <f>SUM(C55:C58)</f>
        <v>0</v>
      </c>
      <c r="D59" s="14">
        <f>SUM(D55:D58)</f>
        <v>0</v>
      </c>
    </row>
    <row r="60" spans="2:6" ht="24.9" customHeight="1">
      <c r="B60" s="43"/>
    </row>
    <row r="61" spans="2:6" ht="24.9" customHeight="1">
      <c r="B61" s="40" t="s">
        <v>201</v>
      </c>
      <c r="C61" s="35"/>
      <c r="D61" s="35"/>
    </row>
    <row r="62" spans="2:6" ht="24.9" customHeight="1">
      <c r="B62" s="44" t="s">
        <v>22</v>
      </c>
      <c r="C62" s="37" t="s">
        <v>209</v>
      </c>
      <c r="D62" s="37" t="s">
        <v>156</v>
      </c>
      <c r="E62" s="25"/>
      <c r="F62" s="25"/>
    </row>
    <row r="63" spans="2:6" ht="24.9" customHeight="1">
      <c r="B63" s="38" t="s">
        <v>215</v>
      </c>
      <c r="C63" s="8"/>
      <c r="D63" s="8"/>
    </row>
    <row r="64" spans="2:6" ht="24.9" customHeight="1">
      <c r="B64" s="38" t="s">
        <v>206</v>
      </c>
      <c r="C64" s="8"/>
      <c r="D64" s="8"/>
    </row>
    <row r="65" spans="2:6" ht="24.9" customHeight="1">
      <c r="B65" s="38" t="s">
        <v>31</v>
      </c>
      <c r="C65" s="8"/>
      <c r="D65" s="8"/>
    </row>
    <row r="66" spans="2:6" ht="24.9" customHeight="1" thickBot="1">
      <c r="B66" s="39" t="s">
        <v>29</v>
      </c>
      <c r="C66" s="10"/>
      <c r="D66" s="10"/>
    </row>
    <row r="67" spans="2:6" ht="24.9" customHeight="1" thickTop="1" thickBot="1">
      <c r="B67" s="45" t="s">
        <v>32</v>
      </c>
      <c r="C67" s="15">
        <f>SUM(C63:C66)</f>
        <v>0</v>
      </c>
      <c r="D67" s="15">
        <f>SUM(D63:D66)</f>
        <v>0</v>
      </c>
    </row>
    <row r="68" spans="2:6" ht="24.9" customHeight="1" thickTop="1" thickBot="1">
      <c r="B68" s="46" t="s">
        <v>216</v>
      </c>
      <c r="C68" s="11"/>
      <c r="D68" s="11"/>
    </row>
    <row r="69" spans="2:6" ht="24.9" customHeight="1" thickTop="1">
      <c r="B69" s="42" t="s">
        <v>30</v>
      </c>
      <c r="C69" s="14">
        <f>C63+C64+C65+C66+C68</f>
        <v>0</v>
      </c>
      <c r="D69" s="14">
        <f>D63+D64+D65+D66+D68</f>
        <v>0</v>
      </c>
    </row>
    <row r="70" spans="2:6" ht="24.9" customHeight="1">
      <c r="B70" s="43"/>
      <c r="C70" s="35"/>
      <c r="D70" s="35"/>
    </row>
    <row r="71" spans="2:6" ht="24.9" customHeight="1">
      <c r="B71" s="40" t="s">
        <v>202</v>
      </c>
    </row>
    <row r="72" spans="2:6" ht="24.9" customHeight="1">
      <c r="B72" s="44" t="s">
        <v>22</v>
      </c>
      <c r="C72" s="83" t="s">
        <v>160</v>
      </c>
      <c r="D72" s="83" t="s">
        <v>161</v>
      </c>
      <c r="E72" s="199"/>
      <c r="F72" s="199"/>
    </row>
    <row r="73" spans="2:6" ht="24.9" customHeight="1">
      <c r="B73" s="38" t="s">
        <v>106</v>
      </c>
      <c r="C73" s="13">
        <f>'【個人】2回目＞計算用シート'!D73</f>
        <v>0</v>
      </c>
      <c r="D73" s="13">
        <f>D31</f>
        <v>0</v>
      </c>
      <c r="E73" s="106"/>
      <c r="F73" s="106"/>
    </row>
    <row r="74" spans="2:6" ht="24.9" customHeight="1">
      <c r="B74" s="38" t="s">
        <v>119</v>
      </c>
      <c r="C74" s="13">
        <f>'【個人】2回目＞計算用シート'!D74</f>
        <v>0</v>
      </c>
      <c r="D74" s="13">
        <f>D32</f>
        <v>0</v>
      </c>
      <c r="E74" s="106"/>
      <c r="F74" s="106"/>
    </row>
    <row r="75" spans="2:6" ht="24.9" customHeight="1">
      <c r="B75" s="38" t="s">
        <v>91</v>
      </c>
      <c r="C75" s="13">
        <f>'【個人】2回目＞計算用シート'!D75</f>
        <v>0</v>
      </c>
      <c r="D75" s="13">
        <f>D33</f>
        <v>0</v>
      </c>
      <c r="E75" s="106"/>
      <c r="F75" s="106"/>
    </row>
    <row r="76" spans="2:6" ht="24.9" customHeight="1">
      <c r="B76" s="38" t="s">
        <v>205</v>
      </c>
      <c r="C76" s="13">
        <f>'【個人】2回目＞計算用シート'!D76</f>
        <v>0</v>
      </c>
      <c r="D76" s="13">
        <f>D94</f>
        <v>0</v>
      </c>
      <c r="E76" s="106"/>
      <c r="F76" s="106"/>
    </row>
    <row r="77" spans="2:6" ht="24.9" customHeight="1">
      <c r="B77" s="38" t="s">
        <v>100</v>
      </c>
      <c r="C77" s="13">
        <f>'【個人】2回目＞計算用シート'!D77</f>
        <v>0</v>
      </c>
      <c r="D77" s="13">
        <f>D75-D76</f>
        <v>0</v>
      </c>
      <c r="E77" s="106"/>
      <c r="F77" s="106"/>
    </row>
    <row r="78" spans="2:6" ht="24.9" customHeight="1">
      <c r="B78" s="38" t="s">
        <v>101</v>
      </c>
      <c r="C78" s="13">
        <f>'【個人】2回目＞計算用シート'!D78</f>
        <v>0</v>
      </c>
      <c r="D78" s="13">
        <f>D51</f>
        <v>0</v>
      </c>
      <c r="E78" s="106"/>
      <c r="F78" s="106"/>
    </row>
    <row r="79" spans="2:6" ht="24.9" customHeight="1">
      <c r="B79" s="38" t="s">
        <v>102</v>
      </c>
      <c r="C79" s="13">
        <f>'【個人】2回目＞計算用シート'!D79</f>
        <v>0</v>
      </c>
      <c r="D79" s="13">
        <f>D59</f>
        <v>0</v>
      </c>
      <c r="E79" s="106"/>
      <c r="F79" s="106"/>
    </row>
    <row r="80" spans="2:6" ht="24.9" customHeight="1">
      <c r="B80" s="38" t="s">
        <v>103</v>
      </c>
      <c r="C80" s="13">
        <f>'【個人】2回目＞計算用シート'!D80</f>
        <v>0</v>
      </c>
      <c r="D80" s="13">
        <f>D69</f>
        <v>0</v>
      </c>
      <c r="E80" s="106"/>
      <c r="F80" s="106"/>
    </row>
    <row r="81" spans="2:8" ht="24.9" customHeight="1">
      <c r="B81" s="38" t="s">
        <v>34</v>
      </c>
      <c r="C81" s="13">
        <f>'【個人】2回目＞計算用シート'!D81</f>
        <v>0</v>
      </c>
      <c r="D81" s="13">
        <f>D67</f>
        <v>0</v>
      </c>
      <c r="E81" s="106"/>
      <c r="F81" s="106"/>
    </row>
    <row r="82" spans="2:8" ht="24.9" customHeight="1">
      <c r="B82" s="38" t="s">
        <v>35</v>
      </c>
      <c r="C82" s="13">
        <f>'【個人】2回目＞計算用シート'!D82</f>
        <v>0</v>
      </c>
      <c r="D82" s="13">
        <f>D68</f>
        <v>0</v>
      </c>
      <c r="E82" s="106"/>
      <c r="F82" s="106"/>
      <c r="G82" s="77"/>
      <c r="H82" s="77"/>
    </row>
    <row r="83" spans="2:8" ht="24.9" customHeight="1">
      <c r="B83" s="51" t="s">
        <v>105</v>
      </c>
      <c r="C83" s="13">
        <f>'【個人】2回目＞計算用シート'!D83</f>
        <v>0</v>
      </c>
      <c r="D83" s="13">
        <f>D77+D79+D80</f>
        <v>0</v>
      </c>
      <c r="E83" s="106"/>
      <c r="F83" s="106"/>
      <c r="G83" s="78"/>
      <c r="H83" s="60"/>
    </row>
    <row r="84" spans="2:8" ht="24.9" customHeight="1">
      <c r="B84" s="38" t="s">
        <v>203</v>
      </c>
      <c r="C84" s="105">
        <f>'【個人】2回目＞計算用シート'!D84</f>
        <v>0</v>
      </c>
      <c r="D84" s="122"/>
      <c r="E84" s="107"/>
      <c r="F84" s="107"/>
    </row>
    <row r="85" spans="2:8" ht="23.4" customHeight="1">
      <c r="B85" s="38" t="s">
        <v>104</v>
      </c>
      <c r="C85" s="13">
        <f>'【個人】2回目＞計算用シート'!D85</f>
        <v>0</v>
      </c>
      <c r="D85" s="13">
        <f>IFERROR(D83/D84,)</f>
        <v>0</v>
      </c>
      <c r="E85" s="106"/>
      <c r="F85" s="106"/>
    </row>
    <row r="86" spans="2:8" ht="18">
      <c r="B86" s="79" t="str">
        <f>IF(SUM(D73:D80)=0,"◆「①売上高」∼「⑧減価償却額」の全ての項目が0になることは基本的にはございません。各項目が正しく入力されているか、ご確認をお願いします。","")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6" s="80"/>
      <c r="D86" s="80"/>
    </row>
    <row r="87" spans="2:8" ht="18">
      <c r="B87" s="81" t="str">
        <f>IF(D84&lt;0.1,"◆「⑩従業員数」が0になることは基本的にはございません。各項目が0.1以上の数字で正しく入力されているか、ご確認をお願いします。","")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7" s="82"/>
      <c r="D87" s="82"/>
    </row>
    <row r="88" spans="2:8" ht="24.9" customHeight="1">
      <c r="B88" s="25" t="s">
        <v>92</v>
      </c>
      <c r="D88" s="157"/>
      <c r="E88" s="150"/>
    </row>
    <row r="89" spans="2:8" ht="24.9" customHeight="1">
      <c r="B89" s="72" t="s">
        <v>93</v>
      </c>
      <c r="C89" s="83" t="s">
        <v>160</v>
      </c>
      <c r="D89" s="83" t="s">
        <v>161</v>
      </c>
      <c r="E89" s="199"/>
      <c r="F89" s="199"/>
    </row>
    <row r="90" spans="2:8" ht="24.9" customHeight="1">
      <c r="B90" s="73" t="s">
        <v>95</v>
      </c>
      <c r="C90" s="108">
        <f>'【個人】2回目＞計算用シート'!D90</f>
        <v>0</v>
      </c>
      <c r="D90" s="108">
        <f>D34</f>
        <v>0</v>
      </c>
      <c r="E90" s="198"/>
      <c r="F90" s="198"/>
    </row>
    <row r="91" spans="2:8" ht="24.9" customHeight="1">
      <c r="B91" s="73" t="s">
        <v>96</v>
      </c>
      <c r="C91" s="108">
        <f>'【個人】2回目＞計算用シート'!D91</f>
        <v>0</v>
      </c>
      <c r="D91" s="16"/>
      <c r="E91" s="200"/>
      <c r="F91" s="200"/>
    </row>
    <row r="92" spans="2:8" ht="24.9" customHeight="1">
      <c r="B92" s="73" t="s">
        <v>97</v>
      </c>
      <c r="C92" s="108">
        <f>'【個人】2回目＞計算用シート'!D92</f>
        <v>0</v>
      </c>
      <c r="D92" s="108">
        <f>D36</f>
        <v>0</v>
      </c>
      <c r="E92" s="198"/>
      <c r="F92" s="198"/>
    </row>
    <row r="93" spans="2:8" ht="24.9" customHeight="1" thickBot="1">
      <c r="B93" s="74" t="s">
        <v>98</v>
      </c>
      <c r="C93" s="109">
        <f>'【個人】2回目＞計算用シート'!D93</f>
        <v>0</v>
      </c>
      <c r="D93" s="109">
        <f>D37</f>
        <v>0</v>
      </c>
      <c r="E93" s="198"/>
      <c r="F93" s="198"/>
    </row>
    <row r="94" spans="2:8" ht="24.9" customHeight="1" thickTop="1">
      <c r="B94" s="75" t="s">
        <v>99</v>
      </c>
      <c r="C94" s="76">
        <f>C90-C91-C92+C93</f>
        <v>0</v>
      </c>
      <c r="D94" s="76">
        <f>D90-D91-D92+D93</f>
        <v>0</v>
      </c>
      <c r="E94" s="198"/>
      <c r="F94" s="198"/>
    </row>
    <row r="95" spans="2:8" ht="24.9" customHeight="1">
      <c r="B95" s="35"/>
      <c r="C95" s="35"/>
      <c r="D95" s="52"/>
    </row>
    <row r="96" spans="2:8" ht="24.9" customHeight="1">
      <c r="B96" s="38" t="s">
        <v>184</v>
      </c>
      <c r="C96" s="120"/>
      <c r="D96" s="121">
        <f>IFERROR(IF(C83&lt;0,(D83-C83)/C83*-1,IF(C83&gt;0,(D83-C83)/C83,IF(AND(C83=0,D83&gt;0),1,0))),0)</f>
        <v>0</v>
      </c>
      <c r="E96" s="52"/>
      <c r="F96" s="52"/>
    </row>
    <row r="97" spans="2:18" ht="24.9" customHeight="1">
      <c r="B97" s="38" t="s">
        <v>185</v>
      </c>
      <c r="C97" s="120"/>
      <c r="D97" s="121">
        <f>IFERROR(IF(C85&lt;0,(D85-C85)/C85*-1,IF(C85&gt;0,(D85-C85)/C85,IF(AND(C85=0,D85&gt;0),1,0))),0)</f>
        <v>0</v>
      </c>
      <c r="E97" s="52"/>
      <c r="F97" s="52"/>
    </row>
    <row r="98" spans="2:18" ht="18">
      <c r="B98" s="81"/>
      <c r="C98" s="81"/>
      <c r="D98" s="81"/>
      <c r="E98" s="81"/>
    </row>
    <row r="99" spans="2:18" ht="24.9" customHeight="1">
      <c r="B99" s="27" t="s">
        <v>67</v>
      </c>
      <c r="C99" s="34"/>
      <c r="D99" s="34"/>
      <c r="E99" s="34"/>
      <c r="F99" s="34"/>
      <c r="G99" s="34"/>
      <c r="H99" s="34"/>
      <c r="I99" s="34"/>
      <c r="J99" s="111" t="str">
        <f>IF(C19=M32,"ー",IF(COUNTBLANK(D102:D106)+COUNTBLANK(C108:C112)+(D106="〇")*COUNTBLANK(C107)&gt;0,"未入力あり","入力完了"))</f>
        <v>未入力あり</v>
      </c>
    </row>
    <row r="100" spans="2:18" ht="24.9" customHeight="1">
      <c r="B100" s="22" t="s">
        <v>197</v>
      </c>
      <c r="C100" s="41"/>
      <c r="D100" s="41"/>
    </row>
    <row r="101" spans="2:18" ht="24.9" customHeight="1">
      <c r="B101" s="36"/>
      <c r="C101" s="191" t="s">
        <v>161</v>
      </c>
      <c r="D101" s="192"/>
      <c r="E101" s="25"/>
      <c r="F101" s="25"/>
    </row>
    <row r="102" spans="2:18" ht="24.9" customHeight="1">
      <c r="B102" s="181" t="s">
        <v>204</v>
      </c>
      <c r="C102" s="65" t="s">
        <v>65</v>
      </c>
      <c r="D102" s="18"/>
    </row>
    <row r="103" spans="2:18" ht="24.9" customHeight="1">
      <c r="B103" s="182"/>
      <c r="C103" s="65" t="s">
        <v>69</v>
      </c>
      <c r="D103" s="18"/>
    </row>
    <row r="104" spans="2:18" ht="24.9" customHeight="1">
      <c r="B104" s="182"/>
      <c r="C104" s="65" t="s">
        <v>68</v>
      </c>
      <c r="D104" s="18"/>
    </row>
    <row r="105" spans="2:18" ht="24.9" customHeight="1">
      <c r="B105" s="182"/>
      <c r="C105" s="65" t="s">
        <v>64</v>
      </c>
      <c r="D105" s="18"/>
    </row>
    <row r="106" spans="2:18" ht="24.9" customHeight="1">
      <c r="B106" s="183"/>
      <c r="C106" s="65" t="s">
        <v>66</v>
      </c>
      <c r="D106" s="18"/>
    </row>
    <row r="107" spans="2:18" ht="33" customHeight="1">
      <c r="B107" s="51" t="s">
        <v>70</v>
      </c>
      <c r="C107" s="174"/>
      <c r="D107" s="175"/>
    </row>
    <row r="108" spans="2:18" ht="24.9" customHeight="1">
      <c r="B108" s="38" t="s">
        <v>71</v>
      </c>
      <c r="C108" s="168"/>
      <c r="D108" s="169"/>
    </row>
    <row r="109" spans="2:18" ht="24.9" customHeight="1">
      <c r="B109" s="38" t="s">
        <v>114</v>
      </c>
      <c r="C109" s="168"/>
      <c r="D109" s="169"/>
    </row>
    <row r="110" spans="2:18" ht="24.9" customHeight="1">
      <c r="B110" s="38" t="s">
        <v>115</v>
      </c>
      <c r="C110" s="168"/>
      <c r="D110" s="169"/>
    </row>
    <row r="111" spans="2:18" ht="24.9" customHeight="1">
      <c r="B111" s="38" t="s">
        <v>123</v>
      </c>
      <c r="C111" s="176">
        <f>D77+D80</f>
        <v>0</v>
      </c>
      <c r="D111" s="177"/>
      <c r="K111" s="57"/>
      <c r="P111" s="57"/>
      <c r="Q111" s="57"/>
      <c r="R111" s="57"/>
    </row>
    <row r="112" spans="2:18" ht="24.9" customHeight="1">
      <c r="B112" s="38" t="s">
        <v>124</v>
      </c>
      <c r="C112" s="168"/>
      <c r="D112" s="169"/>
      <c r="K112" s="57"/>
      <c r="P112" s="57"/>
      <c r="Q112" s="57"/>
      <c r="R112" s="57"/>
    </row>
    <row r="113" spans="2:18" ht="24.9" customHeight="1">
      <c r="B113" s="38" t="s">
        <v>125</v>
      </c>
      <c r="C113" s="166">
        <f>IFERROR((C108-C109+C110)/(C111+C112),)</f>
        <v>0</v>
      </c>
      <c r="D113" s="167"/>
      <c r="K113" s="57"/>
      <c r="P113" s="57"/>
      <c r="Q113" s="57"/>
      <c r="R113" s="57"/>
    </row>
    <row r="114" spans="2:18" ht="24.9" customHeight="1">
      <c r="B114" s="35"/>
      <c r="K114" s="57"/>
      <c r="P114" s="57"/>
      <c r="Q114" s="57"/>
    </row>
    <row r="115" spans="2:18" ht="24.9" customHeight="1">
      <c r="B115" s="27" t="s">
        <v>63</v>
      </c>
      <c r="C115" s="34"/>
      <c r="D115" s="34"/>
      <c r="E115" s="34"/>
      <c r="F115" s="34"/>
      <c r="G115" s="34"/>
      <c r="H115" s="34"/>
      <c r="I115" s="34"/>
      <c r="J115" s="111" t="str">
        <f>IF(C18="該当なし","―",IF(COUNTBLANK(C119:D120)&gt;0,"未入力あり","入力完了"))</f>
        <v>未入力あり</v>
      </c>
      <c r="K115" s="57"/>
      <c r="Q115" s="57"/>
    </row>
    <row r="116" spans="2:18" ht="24.9" customHeight="1">
      <c r="B116" s="22" t="s">
        <v>126</v>
      </c>
      <c r="K116" s="57"/>
      <c r="Q116" s="57"/>
    </row>
    <row r="117" spans="2:18" ht="24.9" customHeight="1">
      <c r="B117" s="23" t="s">
        <v>155</v>
      </c>
      <c r="J117" s="57"/>
      <c r="L117" s="57"/>
      <c r="M117" s="57"/>
      <c r="N117" s="57"/>
    </row>
    <row r="118" spans="2:18" ht="36" customHeight="1">
      <c r="B118" s="44" t="s">
        <v>127</v>
      </c>
      <c r="C118" s="86" t="s">
        <v>162</v>
      </c>
      <c r="D118" s="86" t="s">
        <v>163</v>
      </c>
      <c r="E118" s="194"/>
      <c r="F118" s="194"/>
    </row>
    <row r="119" spans="2:18" ht="24.9" customHeight="1">
      <c r="B119" s="54" t="s">
        <v>149</v>
      </c>
      <c r="C119" s="103">
        <f>IF('【個人】2回目＞計算用シート'!D119="","",'【個人】2回目＞計算用シート'!D119)</f>
        <v>0</v>
      </c>
      <c r="D119" s="103">
        <f>C16</f>
        <v>0</v>
      </c>
      <c r="E119" s="195"/>
      <c r="F119" s="195"/>
    </row>
    <row r="120" spans="2:18" ht="24.9" customHeight="1">
      <c r="B120" s="54" t="s">
        <v>150</v>
      </c>
      <c r="C120" s="108" t="str">
        <f>IF('【個人】2回目＞計算用シート'!D120="","",'【個人】2回目＞計算用シート'!D120)</f>
        <v/>
      </c>
      <c r="D120" s="16"/>
      <c r="E120" s="196"/>
      <c r="F120" s="196"/>
    </row>
    <row r="121" spans="2:18" ht="24.9" customHeight="1">
      <c r="B121" s="48"/>
      <c r="C121" s="48"/>
      <c r="D121" s="47"/>
      <c r="E121" s="150"/>
      <c r="F121" s="150"/>
      <c r="G121" s="49"/>
      <c r="H121"/>
    </row>
    <row r="122" spans="2:18" ht="24.9" customHeight="1">
      <c r="B122" s="27" t="s">
        <v>164</v>
      </c>
      <c r="C122" s="27"/>
      <c r="D122" s="34"/>
      <c r="E122" s="34"/>
      <c r="F122" s="34"/>
      <c r="G122" s="34"/>
      <c r="H122" s="34"/>
      <c r="I122" s="111"/>
      <c r="J122" s="111" t="str">
        <f>IF(C19=M32,"ー",IF(COUNTBLANK(E125)+COUNTBLANK(C127:C129)+(C128&gt;0)*COUNTBLANK(C132)+(C129&gt;0)*COUNTBLANK(C133)&gt;0,"未入力あり","入力完了"))</f>
        <v>未入力あり</v>
      </c>
      <c r="K122" s="111"/>
    </row>
    <row r="123" spans="2:18" ht="24.9" customHeight="1">
      <c r="B123" s="22" t="s">
        <v>193</v>
      </c>
    </row>
    <row r="124" spans="2:18" ht="39" customHeight="1">
      <c r="B124" s="113" t="s">
        <v>165</v>
      </c>
      <c r="C124" s="114" t="s">
        <v>166</v>
      </c>
      <c r="D124" s="114" t="s">
        <v>194</v>
      </c>
      <c r="E124" s="137" t="s">
        <v>33</v>
      </c>
      <c r="F124" s="138"/>
      <c r="G124" s="137" t="s">
        <v>195</v>
      </c>
      <c r="H124" s="138"/>
    </row>
    <row r="125" spans="2:18" ht="24.9" customHeight="1">
      <c r="B125" s="115" t="s">
        <v>167</v>
      </c>
      <c r="C125" s="123">
        <f>'【個人】1回目＞計算用シート'!C130</f>
        <v>0</v>
      </c>
      <c r="D125" s="124">
        <f>'【個人】2回目＞計算用シート'!E125</f>
        <v>0</v>
      </c>
      <c r="E125" s="203"/>
      <c r="F125" s="204"/>
      <c r="G125" s="140" t="str">
        <f>IF(E125="","",D125-E125)</f>
        <v/>
      </c>
      <c r="H125" s="140"/>
      <c r="I125"/>
    </row>
    <row r="126" spans="2:18" ht="24.9" customHeight="1">
      <c r="E126"/>
      <c r="F126" s="71"/>
      <c r="G126" s="71"/>
      <c r="H126" s="49"/>
      <c r="I126"/>
    </row>
    <row r="127" spans="2:18" ht="24.9" customHeight="1">
      <c r="B127" s="113" t="s">
        <v>187</v>
      </c>
      <c r="C127" s="20"/>
      <c r="E127"/>
      <c r="F127" s="71"/>
      <c r="G127" s="71"/>
      <c r="H127" s="49"/>
      <c r="I127"/>
    </row>
    <row r="128" spans="2:18" ht="24.9" customHeight="1">
      <c r="B128" s="113" t="s">
        <v>188</v>
      </c>
      <c r="C128" s="20"/>
      <c r="E128"/>
      <c r="F128" s="71"/>
      <c r="G128" s="71"/>
      <c r="H128" s="49"/>
      <c r="I128"/>
    </row>
    <row r="129" spans="2:9" ht="24.9" customHeight="1">
      <c r="B129" s="113" t="s">
        <v>189</v>
      </c>
      <c r="C129" s="20"/>
      <c r="E129"/>
      <c r="F129" s="71"/>
      <c r="G129" s="71"/>
      <c r="H129" s="49"/>
      <c r="I129"/>
    </row>
    <row r="130" spans="2:9" ht="24.9" customHeight="1">
      <c r="B130" s="113" t="s">
        <v>190</v>
      </c>
      <c r="C130" s="117" t="str">
        <f>IF(G125=SUM(C127:C129),"○","×")</f>
        <v>×</v>
      </c>
      <c r="D130" s="26" t="str">
        <f>IF(C130="×","◆減少数が整合していないため、正しい数値に修正してください。","")</f>
        <v>◆減少数が整合していないため、正しい数値に修正してください。</v>
      </c>
      <c r="E130"/>
      <c r="F130" s="71"/>
      <c r="G130" s="71"/>
      <c r="H130" s="49"/>
      <c r="I130"/>
    </row>
    <row r="131" spans="2:9" ht="24.9" customHeight="1">
      <c r="E131"/>
      <c r="F131" s="71"/>
      <c r="G131" s="71"/>
      <c r="H131" s="49"/>
      <c r="I131"/>
    </row>
    <row r="132" spans="2:9" ht="144" customHeight="1">
      <c r="B132" s="115" t="s">
        <v>191</v>
      </c>
      <c r="C132" s="134"/>
      <c r="D132" s="135"/>
      <c r="E132" s="135"/>
      <c r="F132" s="136"/>
      <c r="G132" s="71"/>
      <c r="H132" s="49"/>
      <c r="I132"/>
    </row>
    <row r="133" spans="2:9" ht="144" customHeight="1">
      <c r="B133" s="115" t="s">
        <v>192</v>
      </c>
      <c r="C133" s="134"/>
      <c r="D133" s="135"/>
      <c r="E133" s="135"/>
      <c r="F133" s="136"/>
      <c r="G133" s="71"/>
      <c r="H133" s="49"/>
      <c r="I133"/>
    </row>
    <row r="134" spans="2:9" ht="24.9" customHeight="1">
      <c r="E134"/>
      <c r="F134" s="71"/>
      <c r="G134" s="71"/>
      <c r="H134" s="49"/>
      <c r="I134"/>
    </row>
    <row r="135" spans="2:9" ht="24.9" customHeight="1">
      <c r="B135" s="22" t="s">
        <v>36</v>
      </c>
    </row>
  </sheetData>
  <sheetProtection algorithmName="SHA-512" hashValue="Eg2FVpKXb2XrnlpqcmANwei8PRIOV6N45b0TYBNh85hfBZEvo9v3VU+MfIkQC1RRt/hSqwcEvQzkvl2id98wWw==" saltValue="hNQFvF69TLDkFf1MWZLMSQ==" spinCount="100000" sheet="1" objects="1" scenarios="1" selectLockedCells="1"/>
  <mergeCells count="64">
    <mergeCell ref="H6:I6"/>
    <mergeCell ref="E124:F124"/>
    <mergeCell ref="G124:H124"/>
    <mergeCell ref="E125:F125"/>
    <mergeCell ref="G125:H125"/>
    <mergeCell ref="H7:I7"/>
    <mergeCell ref="E31:F31"/>
    <mergeCell ref="G31:H31"/>
    <mergeCell ref="E32:F32"/>
    <mergeCell ref="G32:H32"/>
    <mergeCell ref="E33:F33"/>
    <mergeCell ref="G33:H33"/>
    <mergeCell ref="E34:F34"/>
    <mergeCell ref="G34:H34"/>
    <mergeCell ref="E35:F35"/>
    <mergeCell ref="G35:H35"/>
    <mergeCell ref="H1:J1"/>
    <mergeCell ref="H2:I2"/>
    <mergeCell ref="H3:I3"/>
    <mergeCell ref="H4:I4"/>
    <mergeCell ref="H5:I5"/>
    <mergeCell ref="C12:D12"/>
    <mergeCell ref="C20:F20"/>
    <mergeCell ref="C21:F21"/>
    <mergeCell ref="B28:B30"/>
    <mergeCell ref="C28:C30"/>
    <mergeCell ref="D28:H28"/>
    <mergeCell ref="D29:D30"/>
    <mergeCell ref="E29:H29"/>
    <mergeCell ref="E94:F94"/>
    <mergeCell ref="C101:D101"/>
    <mergeCell ref="E36:F36"/>
    <mergeCell ref="G36:H36"/>
    <mergeCell ref="D88:E88"/>
    <mergeCell ref="E37:F37"/>
    <mergeCell ref="G37:H37"/>
    <mergeCell ref="E38:F38"/>
    <mergeCell ref="G38:H38"/>
    <mergeCell ref="E39:F39"/>
    <mergeCell ref="G39:H39"/>
    <mergeCell ref="E40:F40"/>
    <mergeCell ref="G40:H40"/>
    <mergeCell ref="E42:H42"/>
    <mergeCell ref="E43:H43"/>
    <mergeCell ref="E72:F72"/>
    <mergeCell ref="E89:F89"/>
    <mergeCell ref="E90:F90"/>
    <mergeCell ref="E91:F91"/>
    <mergeCell ref="E92:F92"/>
    <mergeCell ref="E93:F93"/>
    <mergeCell ref="C132:F132"/>
    <mergeCell ref="C133:F133"/>
    <mergeCell ref="B102:B106"/>
    <mergeCell ref="C107:D107"/>
    <mergeCell ref="C108:D108"/>
    <mergeCell ref="C109:D109"/>
    <mergeCell ref="E121:F121"/>
    <mergeCell ref="C111:D111"/>
    <mergeCell ref="C112:D112"/>
    <mergeCell ref="C113:D113"/>
    <mergeCell ref="E118:F118"/>
    <mergeCell ref="E119:F119"/>
    <mergeCell ref="E120:F120"/>
    <mergeCell ref="C110:D110"/>
  </mergeCells>
  <phoneticPr fontId="2"/>
  <conditionalFormatting sqref="B100:I114 B123:I133">
    <cfRule type="expression" dxfId="32" priority="3">
      <formula>$C$19=$M$32</formula>
    </cfRule>
  </conditionalFormatting>
  <conditionalFormatting sqref="B116:I120">
    <cfRule type="expression" dxfId="31" priority="11">
      <formula>$C$18="該当なし"</formula>
    </cfRule>
  </conditionalFormatting>
  <conditionalFormatting sqref="C73:C83">
    <cfRule type="containsBlanks" dxfId="30" priority="18">
      <formula>LEN(TRIM(C73))=0</formula>
    </cfRule>
  </conditionalFormatting>
  <conditionalFormatting sqref="C12:D12 C13:C19">
    <cfRule type="containsBlanks" dxfId="29" priority="20">
      <formula>LEN(TRIM(C12))=0</formula>
    </cfRule>
  </conditionalFormatting>
  <conditionalFormatting sqref="C90:D93">
    <cfRule type="containsBlanks" dxfId="28" priority="19">
      <formula>LEN(TRIM(C90))=0</formula>
    </cfRule>
  </conditionalFormatting>
  <conditionalFormatting sqref="C107:D107">
    <cfRule type="expression" dxfId="27" priority="12">
      <formula>$D$106="×"</formula>
    </cfRule>
  </conditionalFormatting>
  <conditionalFormatting sqref="C107:D110 D102:D106 C112">
    <cfRule type="containsBlanks" dxfId="26" priority="15">
      <formula>LEN(TRIM(C102))=0</formula>
    </cfRule>
  </conditionalFormatting>
  <conditionalFormatting sqref="C20:F21 C31:D32 C34:D34 C36:D37 C39:D39 C43:D43 C48:D50 C55:D55 C58:D58 C63:D66 C68:D68 D73:D74 D78:D82">
    <cfRule type="containsBlanks" dxfId="25" priority="23">
      <formula>LEN(TRIM(C20))=0</formula>
    </cfRule>
  </conditionalFormatting>
  <conditionalFormatting sqref="C21:F21">
    <cfRule type="expression" dxfId="24" priority="13">
      <formula>OR($C$20=_1,$C$20=_2)</formula>
    </cfRule>
  </conditionalFormatting>
  <conditionalFormatting sqref="C132:F132">
    <cfRule type="expression" dxfId="23" priority="2">
      <formula>$C$128=0</formula>
    </cfRule>
  </conditionalFormatting>
  <conditionalFormatting sqref="C133:F133">
    <cfRule type="expression" dxfId="22" priority="1">
      <formula>$C$129=0</formula>
    </cfRule>
  </conditionalFormatting>
  <conditionalFormatting sqref="D84">
    <cfRule type="containsBlanks" dxfId="21" priority="22">
      <formula>LEN(TRIM(D84))=0</formula>
    </cfRule>
  </conditionalFormatting>
  <conditionalFormatting sqref="D120">
    <cfRule type="containsBlanks" dxfId="20" priority="16">
      <formula>LEN(TRIM(D120))=0</formula>
    </cfRule>
  </conditionalFormatting>
  <conditionalFormatting sqref="E125 C127:C129 C132:F133">
    <cfRule type="containsBlanks" dxfId="19" priority="14">
      <formula>LEN(TRIM(C125))=0</formula>
    </cfRule>
  </conditionalFormatting>
  <conditionalFormatting sqref="H1">
    <cfRule type="expression" dxfId="18" priority="25">
      <formula>LEN($H$1)&gt;1</formula>
    </cfRule>
  </conditionalFormatting>
  <conditionalFormatting sqref="J2:K5 K6 J6:J7">
    <cfRule type="expression" dxfId="17" priority="24">
      <formula>$J2="未入力あり"</formula>
    </cfRule>
  </conditionalFormatting>
  <dataValidations count="12">
    <dataValidation type="list" allowBlank="1" showInputMessage="1" showErrorMessage="1" sqref="C18" xr:uid="{7EAC9A30-9AD3-40FB-B3A4-731D1A7C9596}">
      <formula1>$M$26:$M$27</formula1>
    </dataValidation>
    <dataValidation type="date" allowBlank="1" showInputMessage="1" showErrorMessage="1" sqref="C14:C17" xr:uid="{36460F8B-C253-40B3-8849-8A66C8774F62}">
      <formula1>45292</formula1>
      <formula2>72686</formula2>
    </dataValidation>
    <dataValidation type="list" allowBlank="1" showInputMessage="1" showErrorMessage="1" sqref="D102:D106" xr:uid="{22CFC6E9-5B53-4DB7-82F0-BAC65696108A}">
      <formula1>$M$44:$M$45</formula1>
    </dataValidation>
    <dataValidation type="whole" operator="greaterThanOrEqual" allowBlank="1" showInputMessage="1" showErrorMessage="1" sqref="C108:C110" xr:uid="{54BE25D7-331A-47F5-BF7A-11CEC8735142}">
      <formula1>0</formula1>
    </dataValidation>
    <dataValidation type="list" allowBlank="1" showInputMessage="1" showErrorMessage="1" sqref="C19" xr:uid="{0E774F46-0D2D-4255-ACD4-703F5477796D}">
      <formula1>$M$31:$M$32</formula1>
    </dataValidation>
    <dataValidation type="textLength" imeMode="disabled" allowBlank="1" showInputMessage="1" showErrorMessage="1" sqref="C13" xr:uid="{A1AE2E3D-5A4D-49F6-AD3B-FE95800D9BDF}">
      <formula1>6</formula1>
      <formula2>7</formula2>
    </dataValidation>
    <dataValidation type="decimal" allowBlank="1" showInputMessage="1" showErrorMessage="1" error="半角数字で入力してください。" sqref="C90:D93 C125:D126 C31:H32 C34:H34 C36:H37 C39:H39 C43:D43 C48:D50 C55:D55 C58:D58 C63:D66 C68:D68 C120:E120 D78:D82 E91 C73:C83 D73:D74" xr:uid="{83816428-2DB0-4410-B620-E62FD04E7F18}">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4:E84" xr:uid="{04E00C51-C2E0-4134-862F-3EAFEE6BD01A}">
      <formula1>0.1</formula1>
      <formula2>1E+99</formula2>
    </dataValidation>
    <dataValidation type="date" allowBlank="1" showInputMessage="1" showErrorMessage="1" error="日付形式で入力してください" sqref="C119:E119" xr:uid="{646ED301-4CCD-43A3-A3E8-B23D0E9CED51}">
      <formula1>45292</formula1>
      <formula2>72686</formula2>
    </dataValidation>
    <dataValidation type="whole" operator="greaterThanOrEqual" allowBlank="1" showInputMessage="1" showErrorMessage="1" error="半角数字で入力してください。" sqref="E125:F125 C127:C129" xr:uid="{0EDE9E53-B6D6-41D4-B040-2CF02D1B3CA2}">
      <formula1>0</formula1>
    </dataValidation>
    <dataValidation allowBlank="1" showInputMessage="1" showErrorMessage="1" error="半角数字で入力してください。" sqref="F30 H30" xr:uid="{805DC573-D936-40A4-8546-590F754E3CC4}"/>
    <dataValidation type="list" allowBlank="1" showInputMessage="1" showErrorMessage="1" sqref="C20:F20" xr:uid="{C3C7AF87-E4A1-460A-BF8D-3B7BAD1B6444}">
      <formula1>$M$34:$M$36</formula1>
    </dataValidation>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5F2755E0-6661-425D-9E07-F78CEF2B1E74}">
            <xm:f>'【個人】2回目＞計算用シート'!$C$19='【個人】2回目＞計算用シート'!$M$31</xm:f>
            <x14:dxf>
              <fill>
                <patternFill>
                  <bgColor theme="0" tint="-0.499984740745262"/>
                </patternFill>
              </fill>
            </x14:dxf>
          </x14:cfRule>
          <xm:sqref>B100:I113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6FF43-D6C4-4AFA-9EC4-017320F603E6}">
  <sheetPr codeName="Sheet5">
    <tabColor rgb="FFFFFF00"/>
  </sheetPr>
  <dimension ref="A1:R135"/>
  <sheetViews>
    <sheetView showGridLines="0" tabSelected="1" view="pageBreakPreview" zoomScale="85"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2" customWidth="1"/>
    <col min="2" max="2" width="38.19921875" style="22" customWidth="1"/>
    <col min="3" max="4" width="33.59765625" style="22" customWidth="1"/>
    <col min="5" max="5" width="8.59765625" style="22" customWidth="1"/>
    <col min="6" max="6" width="25.59765625" style="22" customWidth="1"/>
    <col min="7" max="7" width="9.69921875" style="22" customWidth="1"/>
    <col min="8" max="8" width="25.59765625" style="22" customWidth="1"/>
    <col min="9" max="9" width="13.59765625" style="22" customWidth="1"/>
    <col min="10" max="10" width="11.296875" style="22" customWidth="1"/>
    <col min="11" max="11" width="9" style="22" customWidth="1"/>
    <col min="12" max="12" width="26.09765625" style="22" hidden="1" customWidth="1"/>
    <col min="13" max="13" width="26.8984375" style="22" hidden="1" customWidth="1"/>
    <col min="14" max="14" width="9" style="22" bestFit="1" customWidth="1"/>
    <col min="15" max="15" width="11" style="22" bestFit="1" customWidth="1"/>
    <col min="16" max="18" width="9" style="22" customWidth="1"/>
    <col min="19" max="16384" width="9" style="22"/>
  </cols>
  <sheetData>
    <row r="1" spans="1:15" ht="19.05" customHeight="1">
      <c r="A1" s="85" t="s">
        <v>219</v>
      </c>
      <c r="H1" s="147" t="str">
        <f>+IF(COUNTIF(J2:J7,"未入力あり")&gt;0,"※未入力の項目があります","")</f>
        <v>※未入力の項目があります</v>
      </c>
      <c r="I1" s="147"/>
      <c r="J1" s="147"/>
    </row>
    <row r="2" spans="1:15" ht="19.05" customHeight="1">
      <c r="B2" s="23" t="s">
        <v>0</v>
      </c>
      <c r="H2" s="148" t="s">
        <v>2</v>
      </c>
      <c r="I2" s="149"/>
      <c r="J2" s="56" t="str">
        <f>J9</f>
        <v>未入力あり</v>
      </c>
    </row>
    <row r="3" spans="1:15" ht="19.05" customHeight="1">
      <c r="B3" s="22" t="s">
        <v>211</v>
      </c>
      <c r="H3" s="148" t="s">
        <v>107</v>
      </c>
      <c r="I3" s="149"/>
      <c r="J3" s="56" t="str">
        <f>J23</f>
        <v>未入力あり</v>
      </c>
      <c r="O3"/>
    </row>
    <row r="4" spans="1:15" ht="19.05" customHeight="1">
      <c r="B4" s="24" t="s">
        <v>218</v>
      </c>
      <c r="H4" s="148" t="s">
        <v>28</v>
      </c>
      <c r="I4" s="149"/>
      <c r="J4" s="56" t="str">
        <f>J45</f>
        <v>未入力あり</v>
      </c>
    </row>
    <row r="5" spans="1:15" ht="19.05" customHeight="1">
      <c r="B5" s="26" t="s">
        <v>212</v>
      </c>
      <c r="D5" s="55"/>
      <c r="F5" s="55"/>
      <c r="H5" s="148" t="str">
        <f>B99</f>
        <v>Ⅳ.譲受に伴う投資対効果</v>
      </c>
      <c r="I5" s="149"/>
      <c r="J5" s="110" t="str">
        <f>IF('【個人】3回目＞計算用シート'!C19='【個人】3回目＞計算用シート'!M31,"ー",J99)</f>
        <v>未入力あり</v>
      </c>
    </row>
    <row r="6" spans="1:15" ht="19.05" customHeight="1">
      <c r="B6" s="26" t="s">
        <v>1</v>
      </c>
      <c r="H6" s="148" t="str">
        <f>B115</f>
        <v>Ⅴ.賃金引上げに関する報告</v>
      </c>
      <c r="I6" s="149"/>
      <c r="J6" s="110" t="str">
        <f>J115</f>
        <v>未入力あり</v>
      </c>
    </row>
    <row r="7" spans="1:15" ht="19.05" customHeight="1">
      <c r="B7" s="26" t="s">
        <v>120</v>
      </c>
      <c r="H7" s="148" t="str">
        <f>B122</f>
        <v>Ⅵ.被承継者の従業員の雇用維持に関する報告</v>
      </c>
      <c r="I7" s="149"/>
      <c r="J7" s="110" t="str">
        <f>J122</f>
        <v>未入力あり</v>
      </c>
    </row>
    <row r="8" spans="1:15" ht="19.05" customHeight="1">
      <c r="B8" s="26" t="s">
        <v>213</v>
      </c>
    </row>
    <row r="9" spans="1:15" ht="24.9" customHeight="1">
      <c r="B9" s="27" t="s">
        <v>2</v>
      </c>
      <c r="C9" s="28"/>
      <c r="D9" s="28"/>
      <c r="E9" s="28"/>
      <c r="F9" s="28"/>
      <c r="G9" s="28"/>
      <c r="H9" s="28"/>
      <c r="I9" s="28"/>
      <c r="J9" s="111" t="str">
        <f>IF(C20=_3,IF(COUNTBLANK(C12:C21)&gt;0,"未入力あり","入力完了"),IF(COUNTBLANK(C12:C20)&gt;0,"未入力あり","入力完了"))</f>
        <v>未入力あり</v>
      </c>
    </row>
    <row r="10" spans="1:15" ht="24.9" customHeight="1">
      <c r="B10" s="23" t="s">
        <v>3</v>
      </c>
    </row>
    <row r="11" spans="1:15" ht="24.9" customHeight="1">
      <c r="B11" t="s">
        <v>198</v>
      </c>
      <c r="C11"/>
      <c r="D11"/>
      <c r="E11"/>
      <c r="F11"/>
      <c r="G11"/>
      <c r="H11"/>
    </row>
    <row r="12" spans="1:15" ht="24.9" customHeight="1">
      <c r="B12" s="29" t="s">
        <v>6</v>
      </c>
      <c r="C12" s="201">
        <f>'【個人】1回目＞計算用シート'!C12</f>
        <v>0</v>
      </c>
      <c r="D12" s="202"/>
      <c r="E12" s="22" t="s">
        <v>7</v>
      </c>
    </row>
    <row r="13" spans="1:15" ht="24.9" customHeight="1">
      <c r="B13" s="29" t="s">
        <v>8</v>
      </c>
      <c r="C13" s="100">
        <f>'【個人】1回目＞計算用シート'!C13</f>
        <v>0</v>
      </c>
      <c r="D13" t="s">
        <v>9</v>
      </c>
    </row>
    <row r="14" spans="1:15" ht="24.75" customHeight="1">
      <c r="B14" s="29" t="s">
        <v>170</v>
      </c>
      <c r="C14" s="102">
        <f>'【個人】1回目＞計算用シート'!C14</f>
        <v>0</v>
      </c>
      <c r="D14" s="125" t="s">
        <v>175</v>
      </c>
      <c r="F14"/>
    </row>
    <row r="15" spans="1:15" ht="24.9" customHeight="1">
      <c r="B15" s="29" t="s">
        <v>12</v>
      </c>
      <c r="C15" s="99"/>
      <c r="D15" s="126" t="s">
        <v>13</v>
      </c>
      <c r="E15"/>
      <c r="F15"/>
      <c r="G15"/>
      <c r="H15"/>
      <c r="L15"/>
    </row>
    <row r="16" spans="1:15" ht="24.9" customHeight="1">
      <c r="B16" s="29" t="s">
        <v>171</v>
      </c>
      <c r="C16" s="99"/>
      <c r="D16" s="126" t="s">
        <v>15</v>
      </c>
      <c r="E16"/>
      <c r="F16"/>
      <c r="G16"/>
      <c r="H16"/>
      <c r="L16"/>
    </row>
    <row r="17" spans="2:15" ht="24.9" customHeight="1">
      <c r="B17" s="29" t="s">
        <v>172</v>
      </c>
      <c r="C17" s="102">
        <f>'【個人】1回目＞計算用シート'!C17</f>
        <v>0</v>
      </c>
      <c r="D17" s="127" t="s">
        <v>177</v>
      </c>
      <c r="E17"/>
      <c r="F17"/>
      <c r="G17"/>
      <c r="H17"/>
      <c r="L17"/>
    </row>
    <row r="18" spans="2:15" ht="24.9" customHeight="1">
      <c r="B18" s="29" t="s">
        <v>121</v>
      </c>
      <c r="C18" s="100">
        <f>'【個人】1回目＞計算用シート'!C18</f>
        <v>0</v>
      </c>
      <c r="D18" s="128" t="s">
        <v>62</v>
      </c>
      <c r="E18"/>
      <c r="F18"/>
      <c r="G18"/>
      <c r="H18"/>
      <c r="I18"/>
      <c r="J18"/>
      <c r="L18"/>
      <c r="M18"/>
      <c r="N18"/>
    </row>
    <row r="19" spans="2:15" ht="24.75" customHeight="1">
      <c r="B19" s="29" t="s">
        <v>173</v>
      </c>
      <c r="C19" s="21"/>
      <c r="D19" t="s">
        <v>196</v>
      </c>
      <c r="E19"/>
      <c r="F19"/>
      <c r="G19"/>
      <c r="H19"/>
      <c r="I19"/>
      <c r="J19"/>
      <c r="L19"/>
      <c r="M19"/>
      <c r="N19"/>
    </row>
    <row r="20" spans="2:15" ht="24.75" customHeight="1">
      <c r="B20" s="29" t="s">
        <v>174</v>
      </c>
      <c r="C20" s="160"/>
      <c r="D20" s="161"/>
      <c r="E20" s="161"/>
      <c r="F20" s="162"/>
      <c r="G20"/>
      <c r="H20"/>
      <c r="I20"/>
      <c r="J20"/>
      <c r="L20"/>
      <c r="M20"/>
      <c r="N20"/>
    </row>
    <row r="21" spans="2:15" ht="24.75" customHeight="1">
      <c r="B21" s="29" t="s">
        <v>178</v>
      </c>
      <c r="C21" s="163"/>
      <c r="D21" s="164"/>
      <c r="E21" s="164"/>
      <c r="F21" s="165"/>
      <c r="G21"/>
      <c r="H21"/>
      <c r="I21"/>
      <c r="J21"/>
      <c r="L21"/>
      <c r="M21"/>
      <c r="N21"/>
    </row>
    <row r="22" spans="2:15" ht="24.75" customHeight="1">
      <c r="C22"/>
      <c r="D22"/>
      <c r="E22"/>
      <c r="F22"/>
      <c r="G22"/>
      <c r="H22"/>
      <c r="I22"/>
      <c r="J22"/>
      <c r="L22"/>
      <c r="M22"/>
      <c r="N22"/>
    </row>
    <row r="23" spans="2:15" ht="24.75" customHeight="1">
      <c r="B23" s="27" t="s">
        <v>20</v>
      </c>
      <c r="C23" s="28"/>
      <c r="D23" s="28"/>
      <c r="E23" s="28"/>
      <c r="F23" s="28"/>
      <c r="G23" s="28"/>
      <c r="H23" s="28"/>
      <c r="I23" s="28"/>
      <c r="J23" s="112" t="str">
        <f>IF(C19="","未入力あり",IF(COUNTBLANK(C31:D40)+COUNTBLANK(C43:D43)&gt;0,"未入力あり","入力完了"))</f>
        <v>未入力あり</v>
      </c>
      <c r="M23"/>
      <c r="N23"/>
    </row>
    <row r="24" spans="2:15" ht="24.9" customHeight="1">
      <c r="B24" s="23" t="s">
        <v>21</v>
      </c>
      <c r="C24"/>
      <c r="D24"/>
      <c r="E24"/>
      <c r="F24"/>
      <c r="G24"/>
      <c r="H24"/>
      <c r="I24"/>
      <c r="J24"/>
      <c r="L24"/>
      <c r="M24"/>
      <c r="N24"/>
    </row>
    <row r="25" spans="2:15" ht="24.75" customHeight="1">
      <c r="B25" t="s">
        <v>154</v>
      </c>
      <c r="C25"/>
      <c r="D25"/>
      <c r="E25"/>
      <c r="F25"/>
      <c r="G25"/>
      <c r="H25"/>
      <c r="I25"/>
      <c r="J25"/>
      <c r="L25"/>
      <c r="M25"/>
      <c r="N25"/>
    </row>
    <row r="26" spans="2:15" ht="24.75" customHeight="1">
      <c r="B26" s="84" t="s">
        <v>207</v>
      </c>
      <c r="C26" s="84"/>
      <c r="D26" s="84"/>
      <c r="E26" s="84"/>
      <c r="F26" s="84"/>
      <c r="G26" s="84"/>
      <c r="H26" s="84"/>
      <c r="I26" s="84"/>
      <c r="J26" s="84"/>
      <c r="L26" t="s">
        <v>72</v>
      </c>
      <c r="M26" t="s">
        <v>18</v>
      </c>
      <c r="O26" s="57"/>
    </row>
    <row r="27" spans="2:15" ht="24.75" customHeight="1">
      <c r="B27" s="101" t="s">
        <v>208</v>
      </c>
      <c r="C27" s="84"/>
      <c r="D27" s="84"/>
      <c r="E27" s="84"/>
      <c r="F27" s="84"/>
      <c r="G27" s="84"/>
      <c r="H27" s="84"/>
      <c r="I27" s="84"/>
      <c r="L27"/>
      <c r="M27" t="s">
        <v>19</v>
      </c>
      <c r="O27" s="57"/>
    </row>
    <row r="28" spans="2:15" ht="24.75" customHeight="1">
      <c r="B28" s="184" t="s">
        <v>73</v>
      </c>
      <c r="C28" s="186" t="s">
        <v>210</v>
      </c>
      <c r="D28" s="187" t="s">
        <v>23</v>
      </c>
      <c r="E28" s="187"/>
      <c r="F28" s="187"/>
      <c r="G28" s="187"/>
      <c r="H28" s="187"/>
      <c r="J28"/>
      <c r="N28"/>
      <c r="O28" s="57"/>
    </row>
    <row r="29" spans="2:15" ht="24.75" customHeight="1">
      <c r="B29" s="185"/>
      <c r="C29" s="186"/>
      <c r="D29" s="188" t="s">
        <v>157</v>
      </c>
      <c r="E29" s="189" t="s">
        <v>24</v>
      </c>
      <c r="F29" s="189"/>
      <c r="G29" s="189"/>
      <c r="H29" s="187"/>
      <c r="J29"/>
      <c r="N29"/>
      <c r="O29" s="57"/>
    </row>
    <row r="30" spans="2:15" ht="24.75" customHeight="1">
      <c r="B30" s="185"/>
      <c r="C30" s="186"/>
      <c r="D30" s="188"/>
      <c r="E30" s="50" t="s">
        <v>25</v>
      </c>
      <c r="F30" s="19"/>
      <c r="G30" s="50" t="s">
        <v>25</v>
      </c>
      <c r="H30" s="19"/>
      <c r="J30"/>
      <c r="L30"/>
      <c r="N30"/>
      <c r="O30" s="57"/>
    </row>
    <row r="31" spans="2:15" ht="24.75" customHeight="1">
      <c r="B31" s="30" t="s">
        <v>75</v>
      </c>
      <c r="C31" s="6"/>
      <c r="D31" s="6"/>
      <c r="E31" s="190"/>
      <c r="F31" s="190"/>
      <c r="G31" s="172"/>
      <c r="H31" s="173"/>
      <c r="J31"/>
      <c r="L31" t="s">
        <v>168</v>
      </c>
      <c r="M31" t="s">
        <v>179</v>
      </c>
      <c r="N31"/>
    </row>
    <row r="32" spans="2:15" ht="24.75" customHeight="1">
      <c r="B32" s="30" t="s">
        <v>74</v>
      </c>
      <c r="C32" s="6"/>
      <c r="D32" s="6"/>
      <c r="E32" s="190"/>
      <c r="F32" s="190"/>
      <c r="G32" s="172"/>
      <c r="H32" s="173"/>
      <c r="J32"/>
      <c r="L32"/>
      <c r="M32" t="s">
        <v>180</v>
      </c>
      <c r="N32"/>
    </row>
    <row r="33" spans="1:14" ht="24.75" customHeight="1">
      <c r="B33" s="30" t="s">
        <v>76</v>
      </c>
      <c r="C33" s="12">
        <f>C31-C32</f>
        <v>0</v>
      </c>
      <c r="D33" s="12">
        <f>D31-D32</f>
        <v>0</v>
      </c>
      <c r="E33" s="193">
        <f>E31-E32</f>
        <v>0</v>
      </c>
      <c r="F33" s="193"/>
      <c r="G33" s="178">
        <f>G31-G32</f>
        <v>0</v>
      </c>
      <c r="H33" s="179"/>
      <c r="J33"/>
      <c r="L33"/>
      <c r="M33"/>
      <c r="N33"/>
    </row>
    <row r="34" spans="1:14" ht="24.75" customHeight="1">
      <c r="B34" s="30" t="s">
        <v>77</v>
      </c>
      <c r="C34" s="6"/>
      <c r="D34" s="6"/>
      <c r="E34" s="190"/>
      <c r="F34" s="190"/>
      <c r="G34" s="172"/>
      <c r="H34" s="173"/>
      <c r="J34"/>
      <c r="L34" t="s">
        <v>108</v>
      </c>
      <c r="M34" t="s">
        <v>59</v>
      </c>
      <c r="N34"/>
    </row>
    <row r="35" spans="1:14" ht="24.75" customHeight="1">
      <c r="B35" s="30" t="s">
        <v>78</v>
      </c>
      <c r="C35" s="12">
        <f>C33-C34</f>
        <v>0</v>
      </c>
      <c r="D35" s="12">
        <f>D33-D34</f>
        <v>0</v>
      </c>
      <c r="E35" s="193">
        <f>E33-E34</f>
        <v>0</v>
      </c>
      <c r="F35" s="193"/>
      <c r="G35" s="178">
        <f>G33-G34</f>
        <v>0</v>
      </c>
      <c r="H35" s="179"/>
      <c r="J35"/>
      <c r="L35" t="s">
        <v>109</v>
      </c>
      <c r="M35" t="s">
        <v>60</v>
      </c>
      <c r="N35"/>
    </row>
    <row r="36" spans="1:14" ht="24.9" customHeight="1">
      <c r="B36" s="30" t="s">
        <v>79</v>
      </c>
      <c r="C36" s="6"/>
      <c r="D36" s="6"/>
      <c r="E36" s="190"/>
      <c r="F36" s="190"/>
      <c r="G36" s="172"/>
      <c r="H36" s="173"/>
      <c r="J36"/>
      <c r="L36" t="s">
        <v>110</v>
      </c>
      <c r="M36" t="s">
        <v>61</v>
      </c>
      <c r="N36"/>
    </row>
    <row r="37" spans="1:14" ht="24.9" customHeight="1">
      <c r="B37" s="30" t="s">
        <v>80</v>
      </c>
      <c r="C37" s="6"/>
      <c r="D37" s="6"/>
      <c r="E37" s="190"/>
      <c r="F37" s="190"/>
      <c r="G37" s="172"/>
      <c r="H37" s="173"/>
      <c r="J37"/>
      <c r="L37"/>
      <c r="M37"/>
      <c r="N37"/>
    </row>
    <row r="38" spans="1:14" ht="24.9" customHeight="1">
      <c r="B38" s="58" t="s">
        <v>81</v>
      </c>
      <c r="C38" s="12">
        <f>C35+C36-C37</f>
        <v>0</v>
      </c>
      <c r="D38" s="12">
        <f>D35+D36-D37</f>
        <v>0</v>
      </c>
      <c r="E38" s="193">
        <f>E35+E36-E37</f>
        <v>0</v>
      </c>
      <c r="F38" s="193"/>
      <c r="G38" s="178">
        <f>G35+G36-G37</f>
        <v>0</v>
      </c>
      <c r="H38" s="179"/>
      <c r="L38"/>
      <c r="M38"/>
    </row>
    <row r="39" spans="1:14" ht="24.9" customHeight="1">
      <c r="B39" s="30" t="s">
        <v>82</v>
      </c>
      <c r="C39" s="7"/>
      <c r="D39" s="7"/>
      <c r="E39" s="172"/>
      <c r="F39" s="172"/>
      <c r="G39" s="172"/>
      <c r="H39" s="173"/>
      <c r="L39"/>
      <c r="M39"/>
    </row>
    <row r="40" spans="1:14" s="57" customFormat="1" ht="24.9" customHeight="1">
      <c r="A40" s="22"/>
      <c r="B40" s="30" t="s">
        <v>83</v>
      </c>
      <c r="C40" s="12">
        <f>C38-C39</f>
        <v>0</v>
      </c>
      <c r="D40" s="12">
        <f>D38-D39</f>
        <v>0</v>
      </c>
      <c r="E40" s="178">
        <f>E38-E39</f>
        <v>0</v>
      </c>
      <c r="F40" s="178"/>
      <c r="G40" s="178">
        <f>G38-G39</f>
        <v>0</v>
      </c>
      <c r="H40" s="179"/>
      <c r="I40" s="22"/>
      <c r="M40"/>
    </row>
    <row r="41" spans="1:14" ht="24.9" customHeight="1">
      <c r="A41" s="57"/>
      <c r="C41" s="59"/>
      <c r="D41" s="59"/>
      <c r="E41" s="59"/>
      <c r="F41" s="60"/>
      <c r="G41" s="59"/>
      <c r="H41" s="61"/>
      <c r="I41" s="57"/>
    </row>
    <row r="42" spans="1:14" ht="24.9" customHeight="1">
      <c r="B42" s="31"/>
      <c r="C42" s="32" t="s">
        <v>209</v>
      </c>
      <c r="D42" s="32" t="s">
        <v>157</v>
      </c>
      <c r="E42" s="170" t="s">
        <v>26</v>
      </c>
      <c r="F42" s="170"/>
      <c r="G42" s="170"/>
      <c r="H42" s="171"/>
    </row>
    <row r="43" spans="1:14" ht="24.9" customHeight="1">
      <c r="B43" s="33" t="s">
        <v>27</v>
      </c>
      <c r="C43" s="20"/>
      <c r="D43" s="20"/>
      <c r="E43" s="155">
        <f>C43-D43</f>
        <v>0</v>
      </c>
      <c r="F43" s="155"/>
      <c r="G43" s="155"/>
      <c r="H43" s="156"/>
    </row>
    <row r="44" spans="1:14" ht="24.9" customHeight="1">
      <c r="L44" s="22" t="s">
        <v>111</v>
      </c>
      <c r="M44" s="62" t="s">
        <v>112</v>
      </c>
    </row>
    <row r="45" spans="1:14" ht="24.9" customHeight="1">
      <c r="B45" s="27" t="s">
        <v>28</v>
      </c>
      <c r="C45" s="34"/>
      <c r="D45" s="34"/>
      <c r="E45" s="34"/>
      <c r="F45" s="34"/>
      <c r="G45" s="34"/>
      <c r="H45" s="34"/>
      <c r="I45" s="34"/>
      <c r="J45" s="111" t="str">
        <f>IF(C19="","未入力あり",IF(COUNTBLANK(C48:D50)+COUNTBLANK(C55:D58)+COUNTBLANK(C63:D68)+COUNTBLANK(C73:D84)+COUNTBLANK(C90:D93)&gt;0,"未入力あり","入力完了"))</f>
        <v>未入力あり</v>
      </c>
      <c r="M45" s="22" t="s">
        <v>113</v>
      </c>
    </row>
    <row r="46" spans="1:14" ht="24.9" customHeight="1">
      <c r="B46" s="40" t="s">
        <v>199</v>
      </c>
      <c r="C46" s="63" t="s">
        <v>158</v>
      </c>
      <c r="D46" s="35"/>
    </row>
    <row r="47" spans="1:14" ht="24.9" customHeight="1">
      <c r="B47" s="36" t="s">
        <v>22</v>
      </c>
      <c r="C47" s="37" t="s">
        <v>89</v>
      </c>
      <c r="D47" s="37" t="s">
        <v>156</v>
      </c>
      <c r="E47" s="25"/>
      <c r="F47" s="25"/>
    </row>
    <row r="48" spans="1:14" ht="24.9" customHeight="1">
      <c r="B48" s="64" t="s">
        <v>117</v>
      </c>
      <c r="C48" s="8"/>
      <c r="D48" s="8"/>
    </row>
    <row r="49" spans="2:6" ht="24.9" customHeight="1">
      <c r="B49" s="64" t="s">
        <v>84</v>
      </c>
      <c r="C49" s="8"/>
      <c r="D49" s="8"/>
    </row>
    <row r="50" spans="2:6" ht="24.9" customHeight="1" thickBot="1">
      <c r="B50" s="66" t="s">
        <v>85</v>
      </c>
      <c r="C50" s="10"/>
      <c r="D50" s="10"/>
    </row>
    <row r="51" spans="2:6" ht="24.9" customHeight="1" thickTop="1">
      <c r="B51" s="67" t="s">
        <v>90</v>
      </c>
      <c r="C51" s="68">
        <f>SUM(C48:C50)</f>
        <v>0</v>
      </c>
      <c r="D51" s="68">
        <f>SUM(D48:D50)</f>
        <v>0</v>
      </c>
    </row>
    <row r="53" spans="2:6" ht="24.9" customHeight="1">
      <c r="B53" s="40" t="s">
        <v>200</v>
      </c>
      <c r="C53" s="63" t="s">
        <v>158</v>
      </c>
      <c r="D53" s="41"/>
    </row>
    <row r="54" spans="2:6" ht="24.9" customHeight="1">
      <c r="B54" s="36" t="s">
        <v>22</v>
      </c>
      <c r="C54" s="37" t="s">
        <v>89</v>
      </c>
      <c r="D54" s="37" t="s">
        <v>156</v>
      </c>
      <c r="E54" s="25"/>
      <c r="F54" s="25"/>
    </row>
    <row r="55" spans="2:6" ht="24.9" customHeight="1">
      <c r="B55" s="38" t="s">
        <v>86</v>
      </c>
      <c r="C55" s="8"/>
      <c r="D55" s="8"/>
    </row>
    <row r="56" spans="2:6" ht="24.9" customHeight="1">
      <c r="B56" s="69" t="s">
        <v>118</v>
      </c>
      <c r="C56" s="13">
        <f>C48</f>
        <v>0</v>
      </c>
      <c r="D56" s="13">
        <f>D48</f>
        <v>0</v>
      </c>
    </row>
    <row r="57" spans="2:6" ht="24.9" customHeight="1">
      <c r="B57" s="69" t="s">
        <v>87</v>
      </c>
      <c r="C57" s="13">
        <f>C49</f>
        <v>0</v>
      </c>
      <c r="D57" s="13">
        <f>D49</f>
        <v>0</v>
      </c>
    </row>
    <row r="58" spans="2:6" ht="24.9" customHeight="1" thickBot="1">
      <c r="B58" s="70" t="s">
        <v>88</v>
      </c>
      <c r="C58" s="9"/>
      <c r="D58" s="9"/>
    </row>
    <row r="59" spans="2:6" ht="24.9" customHeight="1" thickTop="1">
      <c r="B59" s="42" t="s">
        <v>30</v>
      </c>
      <c r="C59" s="14">
        <f>SUM(C55:C58)</f>
        <v>0</v>
      </c>
      <c r="D59" s="14">
        <f>SUM(D55:D58)</f>
        <v>0</v>
      </c>
    </row>
    <row r="60" spans="2:6" ht="24.9" customHeight="1">
      <c r="B60" s="43"/>
    </row>
    <row r="61" spans="2:6" ht="24.9" customHeight="1">
      <c r="B61" s="40" t="s">
        <v>201</v>
      </c>
      <c r="C61" s="35"/>
      <c r="D61" s="35"/>
    </row>
    <row r="62" spans="2:6" ht="24.9" customHeight="1">
      <c r="B62" s="44" t="s">
        <v>22</v>
      </c>
      <c r="C62" s="37" t="s">
        <v>209</v>
      </c>
      <c r="D62" s="37" t="s">
        <v>156</v>
      </c>
      <c r="E62" s="25"/>
      <c r="F62" s="25"/>
    </row>
    <row r="63" spans="2:6" ht="24.9" customHeight="1">
      <c r="B63" s="38" t="s">
        <v>215</v>
      </c>
      <c r="C63" s="8"/>
      <c r="D63" s="8"/>
    </row>
    <row r="64" spans="2:6" ht="24.9" customHeight="1">
      <c r="B64" s="38" t="s">
        <v>206</v>
      </c>
      <c r="C64" s="8"/>
      <c r="D64" s="8"/>
    </row>
    <row r="65" spans="2:6" ht="24.9" customHeight="1">
      <c r="B65" s="38" t="s">
        <v>31</v>
      </c>
      <c r="C65" s="8"/>
      <c r="D65" s="8"/>
    </row>
    <row r="66" spans="2:6" ht="24.9" customHeight="1" thickBot="1">
      <c r="B66" s="39" t="s">
        <v>29</v>
      </c>
      <c r="C66" s="10"/>
      <c r="D66" s="10"/>
    </row>
    <row r="67" spans="2:6" ht="24.9" customHeight="1" thickTop="1" thickBot="1">
      <c r="B67" s="45" t="s">
        <v>32</v>
      </c>
      <c r="C67" s="15">
        <f>SUM(C63:C66)</f>
        <v>0</v>
      </c>
      <c r="D67" s="15">
        <f>SUM(D63:D66)</f>
        <v>0</v>
      </c>
    </row>
    <row r="68" spans="2:6" ht="24.9" customHeight="1" thickTop="1" thickBot="1">
      <c r="B68" s="46" t="s">
        <v>216</v>
      </c>
      <c r="C68" s="11"/>
      <c r="D68" s="11"/>
    </row>
    <row r="69" spans="2:6" ht="24.9" customHeight="1" thickTop="1">
      <c r="B69" s="42" t="s">
        <v>30</v>
      </c>
      <c r="C69" s="14">
        <f>C63+C64+C65+C66+C68</f>
        <v>0</v>
      </c>
      <c r="D69" s="14">
        <f>D63+D64+D65+D66+D68</f>
        <v>0</v>
      </c>
    </row>
    <row r="70" spans="2:6" ht="24.9" customHeight="1">
      <c r="B70" s="43"/>
      <c r="C70" s="35"/>
      <c r="D70" s="35"/>
    </row>
    <row r="71" spans="2:6" ht="24.9" customHeight="1">
      <c r="B71" s="40" t="s">
        <v>202</v>
      </c>
    </row>
    <row r="72" spans="2:6" ht="24.9" customHeight="1">
      <c r="B72" s="44" t="s">
        <v>22</v>
      </c>
      <c r="C72" s="83" t="s">
        <v>160</v>
      </c>
      <c r="D72" s="83" t="s">
        <v>161</v>
      </c>
      <c r="E72" s="199"/>
      <c r="F72" s="199"/>
    </row>
    <row r="73" spans="2:6" ht="24.9" customHeight="1">
      <c r="B73" s="38" t="s">
        <v>106</v>
      </c>
      <c r="C73" s="13">
        <f>'【個人】3回目＞計算用シート'!D73</f>
        <v>0</v>
      </c>
      <c r="D73" s="13">
        <f>D31</f>
        <v>0</v>
      </c>
      <c r="E73" s="106"/>
      <c r="F73" s="106"/>
    </row>
    <row r="74" spans="2:6" ht="24.9" customHeight="1">
      <c r="B74" s="38" t="s">
        <v>119</v>
      </c>
      <c r="C74" s="13">
        <f>'【個人】3回目＞計算用シート'!D74</f>
        <v>0</v>
      </c>
      <c r="D74" s="13">
        <f>D32</f>
        <v>0</v>
      </c>
      <c r="E74" s="106"/>
      <c r="F74" s="106"/>
    </row>
    <row r="75" spans="2:6" ht="24.9" customHeight="1">
      <c r="B75" s="38" t="s">
        <v>91</v>
      </c>
      <c r="C75" s="13">
        <f>'【個人】3回目＞計算用シート'!D75</f>
        <v>0</v>
      </c>
      <c r="D75" s="13">
        <f>D33</f>
        <v>0</v>
      </c>
      <c r="E75" s="106"/>
      <c r="F75" s="106"/>
    </row>
    <row r="76" spans="2:6" ht="24.9" customHeight="1">
      <c r="B76" s="38" t="s">
        <v>205</v>
      </c>
      <c r="C76" s="13">
        <f>'【個人】3回目＞計算用シート'!D76</f>
        <v>0</v>
      </c>
      <c r="D76" s="13">
        <f>D94</f>
        <v>0</v>
      </c>
      <c r="E76" s="106"/>
      <c r="F76" s="106"/>
    </row>
    <row r="77" spans="2:6" ht="24.9" customHeight="1">
      <c r="B77" s="38" t="s">
        <v>100</v>
      </c>
      <c r="C77" s="13">
        <f>'【個人】3回目＞計算用シート'!D77</f>
        <v>0</v>
      </c>
      <c r="D77" s="13">
        <f>D75-D76</f>
        <v>0</v>
      </c>
      <c r="E77" s="106"/>
      <c r="F77" s="106"/>
    </row>
    <row r="78" spans="2:6" ht="24.9" customHeight="1">
      <c r="B78" s="38" t="s">
        <v>101</v>
      </c>
      <c r="C78" s="13">
        <f>'【個人】3回目＞計算用シート'!D78</f>
        <v>0</v>
      </c>
      <c r="D78" s="13">
        <f>D51</f>
        <v>0</v>
      </c>
      <c r="E78" s="106"/>
      <c r="F78" s="106"/>
    </row>
    <row r="79" spans="2:6" ht="24.9" customHeight="1">
      <c r="B79" s="38" t="s">
        <v>102</v>
      </c>
      <c r="C79" s="13">
        <f>'【個人】3回目＞計算用シート'!D79</f>
        <v>0</v>
      </c>
      <c r="D79" s="13">
        <f>D59</f>
        <v>0</v>
      </c>
      <c r="E79" s="106"/>
      <c r="F79" s="106"/>
    </row>
    <row r="80" spans="2:6" ht="24.9" customHeight="1">
      <c r="B80" s="38" t="s">
        <v>103</v>
      </c>
      <c r="C80" s="13">
        <f>'【個人】3回目＞計算用シート'!D80</f>
        <v>0</v>
      </c>
      <c r="D80" s="104">
        <f>D69</f>
        <v>0</v>
      </c>
      <c r="E80" s="106"/>
      <c r="F80" s="106"/>
    </row>
    <row r="81" spans="2:8" ht="24.9" customHeight="1">
      <c r="B81" s="38" t="s">
        <v>34</v>
      </c>
      <c r="C81" s="13">
        <f>'【個人】3回目＞計算用シート'!D81</f>
        <v>0</v>
      </c>
      <c r="D81" s="13">
        <f>D67</f>
        <v>0</v>
      </c>
      <c r="E81" s="106"/>
      <c r="F81" s="106"/>
    </row>
    <row r="82" spans="2:8" ht="24.9" customHeight="1">
      <c r="B82" s="38" t="s">
        <v>35</v>
      </c>
      <c r="C82" s="13">
        <f>'【個人】3回目＞計算用シート'!D82</f>
        <v>0</v>
      </c>
      <c r="D82" s="13">
        <f>D68</f>
        <v>0</v>
      </c>
      <c r="E82" s="106"/>
      <c r="F82" s="106"/>
      <c r="G82" s="77"/>
      <c r="H82" s="77"/>
    </row>
    <row r="83" spans="2:8" ht="24.9" customHeight="1">
      <c r="B83" s="51" t="s">
        <v>105</v>
      </c>
      <c r="C83" s="13">
        <f>'【個人】3回目＞計算用シート'!D83</f>
        <v>0</v>
      </c>
      <c r="D83" s="13">
        <f>D77+D79+D80</f>
        <v>0</v>
      </c>
      <c r="E83" s="106"/>
      <c r="F83" s="106"/>
      <c r="G83" s="78"/>
      <c r="H83" s="60"/>
    </row>
    <row r="84" spans="2:8" ht="24.9" customHeight="1">
      <c r="B84" s="38" t="s">
        <v>203</v>
      </c>
      <c r="C84" s="105">
        <f>'【個人】3回目＞計算用シート'!D84</f>
        <v>0</v>
      </c>
      <c r="D84" s="122"/>
      <c r="E84" s="107"/>
      <c r="F84" s="107"/>
    </row>
    <row r="85" spans="2:8" ht="23.4" customHeight="1">
      <c r="B85" s="38" t="s">
        <v>104</v>
      </c>
      <c r="C85" s="13">
        <f>'【個人】3回目＞計算用シート'!D85</f>
        <v>0</v>
      </c>
      <c r="D85" s="13">
        <f>IFERROR(D83/D84,)</f>
        <v>0</v>
      </c>
      <c r="E85" s="106"/>
      <c r="F85" s="106"/>
    </row>
    <row r="86" spans="2:8" ht="18">
      <c r="B86" s="79" t="str">
        <f>IF(SUM(D73:D80)=0,"◆「①売上高」∼「⑧減価償却額」の全ての項目が0になることは基本的にはございません。各項目が正しく入力されているか、ご確認をお願いします。","")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6" s="80"/>
      <c r="D86" s="80"/>
    </row>
    <row r="87" spans="2:8" ht="18">
      <c r="B87" s="81" t="str">
        <f>IF(D84&lt;0.1,"◆「⑩従業員数」が0になることは基本的にはございません。各項目が0.1以上の数字で正しく入力されているか、ご確認をお願いします。","")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7" s="82"/>
      <c r="D87" s="82"/>
    </row>
    <row r="88" spans="2:8" ht="24.9" customHeight="1">
      <c r="B88" s="25" t="s">
        <v>92</v>
      </c>
      <c r="D88" s="157"/>
      <c r="E88" s="150"/>
    </row>
    <row r="89" spans="2:8" ht="24.9" customHeight="1">
      <c r="B89" s="72" t="s">
        <v>93</v>
      </c>
      <c r="C89" s="83" t="s">
        <v>160</v>
      </c>
      <c r="D89" s="83" t="s">
        <v>161</v>
      </c>
      <c r="E89" s="199"/>
      <c r="F89" s="199"/>
    </row>
    <row r="90" spans="2:8" ht="24.9" customHeight="1">
      <c r="B90" s="73" t="s">
        <v>95</v>
      </c>
      <c r="C90" s="108">
        <f>'【個人】3回目＞計算用シート'!D90</f>
        <v>0</v>
      </c>
      <c r="D90" s="108">
        <f>D34</f>
        <v>0</v>
      </c>
      <c r="E90" s="198"/>
      <c r="F90" s="198"/>
    </row>
    <row r="91" spans="2:8" ht="24.9" customHeight="1">
      <c r="B91" s="73" t="s">
        <v>96</v>
      </c>
      <c r="C91" s="108">
        <f>'【個人】3回目＞計算用シート'!D91</f>
        <v>0</v>
      </c>
      <c r="D91" s="16"/>
      <c r="E91" s="200"/>
      <c r="F91" s="200"/>
    </row>
    <row r="92" spans="2:8" ht="24.9" customHeight="1">
      <c r="B92" s="73" t="s">
        <v>97</v>
      </c>
      <c r="C92" s="108">
        <f>'【個人】3回目＞計算用シート'!D92</f>
        <v>0</v>
      </c>
      <c r="D92" s="108">
        <f>D36</f>
        <v>0</v>
      </c>
      <c r="E92" s="198"/>
      <c r="F92" s="198"/>
    </row>
    <row r="93" spans="2:8" ht="24.9" customHeight="1" thickBot="1">
      <c r="B93" s="74" t="s">
        <v>98</v>
      </c>
      <c r="C93" s="109">
        <f>'【個人】3回目＞計算用シート'!D93</f>
        <v>0</v>
      </c>
      <c r="D93" s="109">
        <f>D37</f>
        <v>0</v>
      </c>
      <c r="E93" s="198"/>
      <c r="F93" s="198"/>
    </row>
    <row r="94" spans="2:8" ht="24.9" customHeight="1" thickTop="1">
      <c r="B94" s="75" t="s">
        <v>99</v>
      </c>
      <c r="C94" s="76">
        <f>C90-C91-C92+C93</f>
        <v>0</v>
      </c>
      <c r="D94" s="76">
        <f>D90-D91-D92+D93</f>
        <v>0</v>
      </c>
      <c r="E94" s="198"/>
      <c r="F94" s="198"/>
    </row>
    <row r="95" spans="2:8" ht="24.9" customHeight="1">
      <c r="B95" s="35"/>
      <c r="C95" s="35"/>
      <c r="D95" s="52"/>
    </row>
    <row r="96" spans="2:8" ht="24.9" customHeight="1">
      <c r="B96" s="38" t="s">
        <v>184</v>
      </c>
      <c r="C96" s="120"/>
      <c r="D96" s="121">
        <f>IFERROR(IF(C83&lt;0,(D83-C83)/C83*-1,IF(C83&gt;0,(D83-C83)/C83,IF(AND(C83=0,D83&gt;0),1,0))),0)</f>
        <v>0</v>
      </c>
      <c r="E96" s="52"/>
      <c r="F96" s="52"/>
    </row>
    <row r="97" spans="2:18" ht="24.9" customHeight="1">
      <c r="B97" s="38" t="s">
        <v>185</v>
      </c>
      <c r="C97" s="120"/>
      <c r="D97" s="121">
        <f>IFERROR(IF(C85&lt;0,(D85-C85)/C85*-1,IF(C85&gt;0,(D85-C85)/C85,IF(AND(C85=0,D85&gt;0),1,0))),0)</f>
        <v>0</v>
      </c>
      <c r="E97" s="52"/>
      <c r="F97" s="52"/>
    </row>
    <row r="98" spans="2:18" ht="18">
      <c r="B98" s="81"/>
      <c r="C98" s="81"/>
      <c r="D98" s="81"/>
      <c r="E98" s="81"/>
    </row>
    <row r="99" spans="2:18" ht="24.9" customHeight="1">
      <c r="B99" s="27" t="s">
        <v>67</v>
      </c>
      <c r="C99" s="34"/>
      <c r="D99" s="34"/>
      <c r="E99" s="34"/>
      <c r="F99" s="34"/>
      <c r="G99" s="34"/>
      <c r="H99" s="34"/>
      <c r="I99" s="34"/>
      <c r="J99" s="111" t="str">
        <f>IF(C19=M32,"ー",IF(COUNTBLANK(D102:D106)+COUNTBLANK(C108:C112)+(D106="〇")*COUNTBLANK(C107)&gt;0,"未入力あり","入力完了"))</f>
        <v>未入力あり</v>
      </c>
    </row>
    <row r="100" spans="2:18" ht="24.9" customHeight="1">
      <c r="B100" s="22" t="s">
        <v>197</v>
      </c>
      <c r="C100" s="41"/>
      <c r="D100" s="41"/>
    </row>
    <row r="101" spans="2:18" ht="24.9" customHeight="1">
      <c r="B101" s="36"/>
      <c r="C101" s="191" t="s">
        <v>161</v>
      </c>
      <c r="D101" s="197"/>
      <c r="E101" s="25"/>
      <c r="F101" s="25"/>
    </row>
    <row r="102" spans="2:18" ht="24.9" customHeight="1">
      <c r="B102" s="181" t="s">
        <v>204</v>
      </c>
      <c r="C102" s="65" t="s">
        <v>65</v>
      </c>
      <c r="D102" s="18"/>
    </row>
    <row r="103" spans="2:18" ht="24.9" customHeight="1">
      <c r="B103" s="182"/>
      <c r="C103" s="65" t="s">
        <v>69</v>
      </c>
      <c r="D103" s="18"/>
    </row>
    <row r="104" spans="2:18" ht="24.9" customHeight="1">
      <c r="B104" s="182"/>
      <c r="C104" s="65" t="s">
        <v>68</v>
      </c>
      <c r="D104" s="18"/>
    </row>
    <row r="105" spans="2:18" ht="24.9" customHeight="1">
      <c r="B105" s="182"/>
      <c r="C105" s="65" t="s">
        <v>64</v>
      </c>
      <c r="D105" s="18"/>
    </row>
    <row r="106" spans="2:18" ht="24.9" customHeight="1">
      <c r="B106" s="183"/>
      <c r="C106" s="65" t="s">
        <v>66</v>
      </c>
      <c r="D106" s="18"/>
    </row>
    <row r="107" spans="2:18" ht="33" customHeight="1">
      <c r="B107" s="51" t="s">
        <v>70</v>
      </c>
      <c r="C107" s="174"/>
      <c r="D107" s="175"/>
    </row>
    <row r="108" spans="2:18" ht="24.9" customHeight="1">
      <c r="B108" s="38" t="s">
        <v>71</v>
      </c>
      <c r="C108" s="168"/>
      <c r="D108" s="169"/>
    </row>
    <row r="109" spans="2:18" ht="24.9" customHeight="1">
      <c r="B109" s="38" t="s">
        <v>114</v>
      </c>
      <c r="C109" s="168"/>
      <c r="D109" s="169"/>
    </row>
    <row r="110" spans="2:18" ht="24.9" customHeight="1">
      <c r="B110" s="38" t="s">
        <v>115</v>
      </c>
      <c r="C110" s="168"/>
      <c r="D110" s="169"/>
    </row>
    <row r="111" spans="2:18" ht="24.9" customHeight="1">
      <c r="B111" s="38" t="s">
        <v>123</v>
      </c>
      <c r="C111" s="176">
        <f>D77+D80</f>
        <v>0</v>
      </c>
      <c r="D111" s="177"/>
      <c r="K111" s="57"/>
      <c r="P111" s="57"/>
      <c r="Q111" s="57"/>
      <c r="R111" s="57"/>
    </row>
    <row r="112" spans="2:18" ht="24.9" customHeight="1">
      <c r="B112" s="38" t="s">
        <v>124</v>
      </c>
      <c r="C112" s="168"/>
      <c r="D112" s="169"/>
      <c r="K112" s="57"/>
      <c r="P112" s="57"/>
      <c r="Q112" s="57"/>
      <c r="R112" s="57"/>
    </row>
    <row r="113" spans="2:18" ht="24.9" customHeight="1">
      <c r="B113" s="38" t="s">
        <v>125</v>
      </c>
      <c r="C113" s="166">
        <f>IFERROR((C108-C109+C110)/(C111+C112),)</f>
        <v>0</v>
      </c>
      <c r="D113" s="167"/>
      <c r="K113" s="57"/>
      <c r="P113" s="57"/>
      <c r="Q113" s="57"/>
      <c r="R113" s="57"/>
    </row>
    <row r="114" spans="2:18" ht="24.9" customHeight="1">
      <c r="B114" s="35"/>
      <c r="K114" s="57"/>
      <c r="P114" s="57"/>
      <c r="Q114" s="57"/>
    </row>
    <row r="115" spans="2:18" ht="24.9" customHeight="1">
      <c r="B115" s="27" t="s">
        <v>63</v>
      </c>
      <c r="C115" s="34"/>
      <c r="D115" s="34"/>
      <c r="E115" s="34"/>
      <c r="F115" s="34"/>
      <c r="G115" s="34"/>
      <c r="H115" s="34"/>
      <c r="I115" s="34"/>
      <c r="J115" s="111" t="str">
        <f>IF(C18="該当なし","―",IF(COUNTBLANK(C119:D120)&gt;0,"未入力あり","入力完了"))</f>
        <v>未入力あり</v>
      </c>
      <c r="K115" s="57"/>
      <c r="Q115" s="57"/>
    </row>
    <row r="116" spans="2:18" ht="24.9" customHeight="1">
      <c r="B116" s="22" t="s">
        <v>126</v>
      </c>
      <c r="K116" s="57"/>
      <c r="Q116" s="57"/>
    </row>
    <row r="117" spans="2:18" ht="24.9" customHeight="1">
      <c r="B117" s="23" t="s">
        <v>155</v>
      </c>
      <c r="J117" s="57"/>
      <c r="L117" s="57"/>
      <c r="M117" s="57"/>
      <c r="N117" s="57"/>
    </row>
    <row r="118" spans="2:18" ht="36" customHeight="1">
      <c r="B118" s="44" t="s">
        <v>127</v>
      </c>
      <c r="C118" s="86" t="s">
        <v>162</v>
      </c>
      <c r="D118" s="86" t="s">
        <v>163</v>
      </c>
      <c r="E118" s="194"/>
      <c r="F118" s="194"/>
    </row>
    <row r="119" spans="2:18" ht="24.9" customHeight="1">
      <c r="B119" s="54" t="s">
        <v>149</v>
      </c>
      <c r="C119" s="103">
        <f>IF('【個人】3回目＞計算用シート'!D119="","",'【個人】3回目＞計算用シート'!D119)</f>
        <v>0</v>
      </c>
      <c r="D119" s="103">
        <f>C16</f>
        <v>0</v>
      </c>
      <c r="E119" s="195"/>
      <c r="F119" s="195"/>
    </row>
    <row r="120" spans="2:18" ht="24.9" customHeight="1">
      <c r="B120" s="54" t="s">
        <v>150</v>
      </c>
      <c r="C120" s="108" t="str">
        <f>IF('【個人】3回目＞計算用シート'!D120="","",'【個人】3回目＞計算用シート'!D120)</f>
        <v/>
      </c>
      <c r="D120" s="16"/>
      <c r="E120" s="196"/>
      <c r="F120" s="196"/>
    </row>
    <row r="121" spans="2:18" ht="24.9" customHeight="1">
      <c r="B121" s="48"/>
      <c r="C121" s="48"/>
      <c r="D121" s="47"/>
      <c r="E121" s="150"/>
      <c r="F121" s="150"/>
      <c r="G121" s="49"/>
      <c r="H121"/>
    </row>
    <row r="122" spans="2:18" ht="24.9" customHeight="1">
      <c r="B122" s="27" t="s">
        <v>164</v>
      </c>
      <c r="C122" s="27"/>
      <c r="D122" s="34"/>
      <c r="E122" s="34"/>
      <c r="F122" s="34"/>
      <c r="G122" s="34"/>
      <c r="H122" s="34"/>
      <c r="I122" s="111"/>
      <c r="J122" s="111" t="str">
        <f>IF(C19=M32,"ー",IF(COUNTBLANK(E125)+COUNTBLANK(C127:C129)+(C128&gt;0)*COUNTBLANK(C132)+(C129&gt;0)*COUNTBLANK(C133)&gt;0,"未入力あり","入力完了"))</f>
        <v>未入力あり</v>
      </c>
      <c r="K122" s="111"/>
    </row>
    <row r="123" spans="2:18" ht="24.9" customHeight="1">
      <c r="B123" s="22" t="s">
        <v>193</v>
      </c>
    </row>
    <row r="124" spans="2:18" ht="39" customHeight="1">
      <c r="B124" s="113" t="s">
        <v>165</v>
      </c>
      <c r="C124" s="114" t="s">
        <v>166</v>
      </c>
      <c r="D124" s="114" t="s">
        <v>194</v>
      </c>
      <c r="E124" s="137" t="s">
        <v>33</v>
      </c>
      <c r="F124" s="138"/>
      <c r="G124" s="137" t="s">
        <v>195</v>
      </c>
      <c r="H124" s="138"/>
    </row>
    <row r="125" spans="2:18" ht="24.9" customHeight="1">
      <c r="B125" s="115" t="s">
        <v>167</v>
      </c>
      <c r="C125" s="123">
        <f>'【個人】1回目＞計算用シート'!C130</f>
        <v>0</v>
      </c>
      <c r="D125" s="124">
        <f>'【個人】3回目＞計算用シート'!E125</f>
        <v>0</v>
      </c>
      <c r="E125" s="203"/>
      <c r="F125" s="204"/>
      <c r="G125" s="140" t="str">
        <f>IF(E125="","",D125-E125)</f>
        <v/>
      </c>
      <c r="H125" s="140"/>
      <c r="I125"/>
    </row>
    <row r="126" spans="2:18" ht="24.9" customHeight="1">
      <c r="E126"/>
      <c r="F126" s="71"/>
      <c r="G126" s="71"/>
      <c r="H126" s="49"/>
      <c r="I126"/>
    </row>
    <row r="127" spans="2:18" ht="24.9" customHeight="1">
      <c r="B127" s="113" t="s">
        <v>187</v>
      </c>
      <c r="C127" s="20"/>
      <c r="E127"/>
      <c r="F127" s="71"/>
      <c r="G127" s="71"/>
      <c r="H127" s="49"/>
      <c r="I127"/>
    </row>
    <row r="128" spans="2:18" ht="24.9" customHeight="1">
      <c r="B128" s="113" t="s">
        <v>188</v>
      </c>
      <c r="C128" s="20"/>
      <c r="E128"/>
      <c r="F128" s="71"/>
      <c r="G128" s="71"/>
      <c r="H128" s="49"/>
      <c r="I128"/>
    </row>
    <row r="129" spans="2:9" ht="24.9" customHeight="1">
      <c r="B129" s="113" t="s">
        <v>189</v>
      </c>
      <c r="C129" s="20"/>
      <c r="E129"/>
      <c r="F129" s="71"/>
      <c r="G129" s="71"/>
      <c r="H129" s="49"/>
      <c r="I129"/>
    </row>
    <row r="130" spans="2:9" ht="24.9" customHeight="1">
      <c r="B130" s="113" t="s">
        <v>190</v>
      </c>
      <c r="C130" s="117" t="str">
        <f>IF(G125=SUM(C127:C129),"○","×")</f>
        <v>×</v>
      </c>
      <c r="D130" s="26" t="str">
        <f>IF(C130="×","◆減少数が整合していないため、正しい数値に修正してください。","")</f>
        <v>◆減少数が整合していないため、正しい数値に修正してください。</v>
      </c>
      <c r="E130"/>
      <c r="F130" s="71"/>
      <c r="G130" s="71"/>
      <c r="H130" s="49"/>
      <c r="I130"/>
    </row>
    <row r="131" spans="2:9" ht="24.9" customHeight="1">
      <c r="E131"/>
      <c r="F131" s="71"/>
      <c r="G131" s="71"/>
      <c r="H131" s="49"/>
      <c r="I131"/>
    </row>
    <row r="132" spans="2:9" ht="144" customHeight="1">
      <c r="B132" s="115" t="s">
        <v>191</v>
      </c>
      <c r="C132" s="134"/>
      <c r="D132" s="135"/>
      <c r="E132" s="135"/>
      <c r="F132" s="136"/>
      <c r="G132" s="71"/>
      <c r="H132" s="49"/>
      <c r="I132"/>
    </row>
    <row r="133" spans="2:9" ht="144" customHeight="1">
      <c r="B133" s="115" t="s">
        <v>192</v>
      </c>
      <c r="C133" s="134"/>
      <c r="D133" s="135"/>
      <c r="E133" s="135"/>
      <c r="F133" s="136"/>
      <c r="G133" s="71"/>
      <c r="H133" s="49"/>
      <c r="I133"/>
    </row>
    <row r="134" spans="2:9" ht="24.9" customHeight="1">
      <c r="E134"/>
      <c r="F134" s="71"/>
      <c r="G134" s="71"/>
      <c r="H134" s="49"/>
      <c r="I134"/>
    </row>
    <row r="135" spans="2:9" ht="24.9" customHeight="1">
      <c r="B135" s="22" t="s">
        <v>36</v>
      </c>
    </row>
  </sheetData>
  <sheetProtection algorithmName="SHA-512" hashValue="Dx8ieFNjtAOnU2uKPyNidd7JnZmZzwJ4Jlzszddr+SkTz1gOTvq3u7sGNDKiDrPuBQM0vvQ702t1R/TUtRMKmA==" saltValue="k9X6hgiaOzAzw8YD1lf/fg==" spinCount="100000" sheet="1" objects="1" scenarios="1" selectLockedCells="1"/>
  <mergeCells count="64">
    <mergeCell ref="H6:I6"/>
    <mergeCell ref="E124:F124"/>
    <mergeCell ref="G124:H124"/>
    <mergeCell ref="E125:F125"/>
    <mergeCell ref="G125:H125"/>
    <mergeCell ref="H7:I7"/>
    <mergeCell ref="E31:F31"/>
    <mergeCell ref="G31:H31"/>
    <mergeCell ref="E32:F32"/>
    <mergeCell ref="G32:H32"/>
    <mergeCell ref="E33:F33"/>
    <mergeCell ref="G33:H33"/>
    <mergeCell ref="E34:F34"/>
    <mergeCell ref="G34:H34"/>
    <mergeCell ref="E35:F35"/>
    <mergeCell ref="G35:H35"/>
    <mergeCell ref="H1:J1"/>
    <mergeCell ref="H2:I2"/>
    <mergeCell ref="H3:I3"/>
    <mergeCell ref="H4:I4"/>
    <mergeCell ref="H5:I5"/>
    <mergeCell ref="C12:D12"/>
    <mergeCell ref="C20:F20"/>
    <mergeCell ref="C21:F21"/>
    <mergeCell ref="B28:B30"/>
    <mergeCell ref="C28:C30"/>
    <mergeCell ref="D28:H28"/>
    <mergeCell ref="D29:D30"/>
    <mergeCell ref="E29:H29"/>
    <mergeCell ref="E94:F94"/>
    <mergeCell ref="C101:D101"/>
    <mergeCell ref="E36:F36"/>
    <mergeCell ref="G36:H36"/>
    <mergeCell ref="D88:E88"/>
    <mergeCell ref="E37:F37"/>
    <mergeCell ref="G37:H37"/>
    <mergeCell ref="E38:F38"/>
    <mergeCell ref="G38:H38"/>
    <mergeCell ref="E39:F39"/>
    <mergeCell ref="G39:H39"/>
    <mergeCell ref="E40:F40"/>
    <mergeCell ref="G40:H40"/>
    <mergeCell ref="E42:H42"/>
    <mergeCell ref="E43:H43"/>
    <mergeCell ref="E72:F72"/>
    <mergeCell ref="E89:F89"/>
    <mergeCell ref="E90:F90"/>
    <mergeCell ref="E91:F91"/>
    <mergeCell ref="E92:F92"/>
    <mergeCell ref="E93:F93"/>
    <mergeCell ref="C132:F132"/>
    <mergeCell ref="C133:F133"/>
    <mergeCell ref="B102:B106"/>
    <mergeCell ref="C107:D107"/>
    <mergeCell ref="C108:D108"/>
    <mergeCell ref="C109:D109"/>
    <mergeCell ref="E121:F121"/>
    <mergeCell ref="C111:D111"/>
    <mergeCell ref="C112:D112"/>
    <mergeCell ref="C113:D113"/>
    <mergeCell ref="E118:F118"/>
    <mergeCell ref="E119:F119"/>
    <mergeCell ref="E120:F120"/>
    <mergeCell ref="C110:D110"/>
  </mergeCells>
  <phoneticPr fontId="2"/>
  <conditionalFormatting sqref="B100:I114 B123:I133">
    <cfRule type="expression" dxfId="16" priority="9">
      <formula>$C$19=$M$32</formula>
    </cfRule>
  </conditionalFormatting>
  <conditionalFormatting sqref="B116:I120">
    <cfRule type="expression" dxfId="14" priority="10">
      <formula>$C$18="該当なし"</formula>
    </cfRule>
  </conditionalFormatting>
  <conditionalFormatting sqref="C73:C83">
    <cfRule type="containsBlanks" dxfId="13" priority="16">
      <formula>LEN(TRIM(C73))=0</formula>
    </cfRule>
  </conditionalFormatting>
  <conditionalFormatting sqref="C12:D12 C13:C19">
    <cfRule type="containsBlanks" dxfId="12" priority="19">
      <formula>LEN(TRIM(C12))=0</formula>
    </cfRule>
  </conditionalFormatting>
  <conditionalFormatting sqref="C90:D93">
    <cfRule type="containsBlanks" dxfId="11" priority="17">
      <formula>LEN(TRIM(C90))=0</formula>
    </cfRule>
  </conditionalFormatting>
  <conditionalFormatting sqref="C107:D107">
    <cfRule type="expression" dxfId="10" priority="11">
      <formula>$D$106="×"</formula>
    </cfRule>
  </conditionalFormatting>
  <conditionalFormatting sqref="C107:D110 D102:D106 C112">
    <cfRule type="containsBlanks" dxfId="9" priority="14">
      <formula>LEN(TRIM(C102))=0</formula>
    </cfRule>
  </conditionalFormatting>
  <conditionalFormatting sqref="C20:F21 C31:D32 C34:D34 C36:D37 C39:D39 C43:D43 C48:D50 C55:D55 C58:D58 C63:D66 C68:D68 D73:D74 D78:D82">
    <cfRule type="containsBlanks" dxfId="8" priority="21">
      <formula>LEN(TRIM(C20))=0</formula>
    </cfRule>
  </conditionalFormatting>
  <conditionalFormatting sqref="C21:F21">
    <cfRule type="expression" dxfId="7" priority="12">
      <formula>OR($C$20=_1,$C$20=_2)</formula>
    </cfRule>
  </conditionalFormatting>
  <conditionalFormatting sqref="C132:F132">
    <cfRule type="expression" dxfId="6" priority="2">
      <formula>$C$128=0</formula>
    </cfRule>
  </conditionalFormatting>
  <conditionalFormatting sqref="C133:F133">
    <cfRule type="expression" dxfId="5" priority="1">
      <formula>$C$129=0</formula>
    </cfRule>
  </conditionalFormatting>
  <conditionalFormatting sqref="D84">
    <cfRule type="containsBlanks" dxfId="4" priority="20">
      <formula>LEN(TRIM(D84))=0</formula>
    </cfRule>
  </conditionalFormatting>
  <conditionalFormatting sqref="D120">
    <cfRule type="containsBlanks" dxfId="3" priority="15">
      <formula>LEN(TRIM(D120))=0</formula>
    </cfRule>
  </conditionalFormatting>
  <conditionalFormatting sqref="E125 C127:C129 C132:F133">
    <cfRule type="containsBlanks" dxfId="2" priority="13">
      <formula>LEN(TRIM(C125))=0</formula>
    </cfRule>
  </conditionalFormatting>
  <conditionalFormatting sqref="H1">
    <cfRule type="expression" dxfId="1" priority="23">
      <formula>LEN($H$1)&gt;1</formula>
    </cfRule>
  </conditionalFormatting>
  <conditionalFormatting sqref="J2:K5 K6 J6:J7">
    <cfRule type="expression" dxfId="0" priority="22">
      <formula>$J2="未入力あり"</formula>
    </cfRule>
  </conditionalFormatting>
  <dataValidations count="12">
    <dataValidation type="date" allowBlank="1" showInputMessage="1" showErrorMessage="1" error="日付形式で入力してください" sqref="C119:E119" xr:uid="{17054779-E1A5-459F-BE83-0D9642FEEE29}">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4:E84" xr:uid="{7E141C35-4049-4BBC-B856-0761F1E479ED}">
      <formula1>0.1</formula1>
      <formula2>1E+99</formula2>
    </dataValidation>
    <dataValidation type="decimal" allowBlank="1" showInputMessage="1" showErrorMessage="1" error="半角数字で入力してください。" sqref="C73:C83 C125:D126 C31:H32 C34:H34 C36:H37 C39:H39 C43:D43 C48:D50 C55:D55 C58:D58 C63:D66 C68:D68 C120:E120 D78:D82 E91 C90:D93 D73:D74" xr:uid="{9E18E09D-68D2-4A56-A0F0-5438D46A8AD8}">
      <formula1>-1E+99</formula1>
      <formula2>1E+99</formula2>
    </dataValidation>
    <dataValidation type="textLength" imeMode="disabled" allowBlank="1" showInputMessage="1" showErrorMessage="1" sqref="C13" xr:uid="{B66B8684-9C69-4D69-9B06-775844AB7E9C}">
      <formula1>6</formula1>
      <formula2>7</formula2>
    </dataValidation>
    <dataValidation type="list" allowBlank="1" showInputMessage="1" showErrorMessage="1" sqref="C19" xr:uid="{7F047F1B-4927-457B-940F-434127125985}">
      <formula1>$M$31:$M$32</formula1>
    </dataValidation>
    <dataValidation type="whole" operator="greaterThanOrEqual" allowBlank="1" showInputMessage="1" showErrorMessage="1" sqref="C108:C110" xr:uid="{E7582FA3-86F0-43E9-9E4A-7F4642D31064}">
      <formula1>0</formula1>
    </dataValidation>
    <dataValidation type="list" allowBlank="1" showInputMessage="1" showErrorMessage="1" sqref="D102:D106" xr:uid="{1414BEC8-0B34-4F3E-B983-C498850124B2}">
      <formula1>$M$44:$M$45</formula1>
    </dataValidation>
    <dataValidation type="date" allowBlank="1" showInputMessage="1" showErrorMessage="1" sqref="C14:C17" xr:uid="{8E9444FF-AA82-4C2B-B068-93E7243F0868}">
      <formula1>45292</formula1>
      <formula2>72686</formula2>
    </dataValidation>
    <dataValidation type="list" allowBlank="1" showInputMessage="1" showErrorMessage="1" sqref="C18" xr:uid="{F993AFFB-FE31-43D7-9E7B-C59FDED53B57}">
      <formula1>$M$26:$M$27</formula1>
    </dataValidation>
    <dataValidation type="whole" operator="greaterThanOrEqual" allowBlank="1" showInputMessage="1" showErrorMessage="1" error="半角数字で入力してください。" sqref="E125:F125 C127:C129" xr:uid="{5CB9D726-70F9-4753-8D7F-02E1CDA7C8DD}">
      <formula1>0</formula1>
    </dataValidation>
    <dataValidation allowBlank="1" showInputMessage="1" showErrorMessage="1" error="半角数字で入力してください。" sqref="F30 H30" xr:uid="{2D03F0E3-2B2F-48BD-ACA3-B2AEBFF2A961}"/>
    <dataValidation type="list" allowBlank="1" showInputMessage="1" showErrorMessage="1" sqref="C20:F20" xr:uid="{CD98467E-5FBD-4567-A32A-BDB1C8B048D6}">
      <formula1>$M$34:$M$36</formula1>
    </dataValidation>
  </dataValidations>
  <pageMargins left="0.7" right="0.7" top="0.75" bottom="0.75" header="0.3" footer="0.3"/>
  <pageSetup paperSize="9" scale="16"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833CCB0E-CFFF-4FD7-A999-13B7B7FBF4CE}">
            <xm:f>'【個人】3回目＞計算用シート'!$C$19='【個人】3回目＞計算用シート'!$M$31</xm:f>
            <x14:dxf>
              <fill>
                <patternFill>
                  <bgColor theme="0" tint="-0.499984740745262"/>
                </patternFill>
              </fill>
            </x14:dxf>
          </x14:cfRule>
          <xm:sqref>B100:I114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6"/>
  <dimension ref="B1:F17"/>
  <sheetViews>
    <sheetView zoomScale="115" zoomScaleNormal="115" workbookViewId="0">
      <selection activeCell="C18" sqref="C18"/>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37</v>
      </c>
      <c r="C1" s="2" t="s">
        <v>38</v>
      </c>
      <c r="D1" s="2" t="s">
        <v>39</v>
      </c>
      <c r="E1" s="2" t="s">
        <v>40</v>
      </c>
      <c r="F1" s="2" t="s">
        <v>41</v>
      </c>
    </row>
    <row r="2" spans="2:6">
      <c r="B2" s="3" t="s">
        <v>4</v>
      </c>
      <c r="C2" s="4">
        <v>44561</v>
      </c>
      <c r="D2" s="5" t="s">
        <v>42</v>
      </c>
      <c r="E2" s="5" t="s">
        <v>42</v>
      </c>
      <c r="F2" s="5" t="s">
        <v>42</v>
      </c>
    </row>
    <row r="3" spans="2:6">
      <c r="B3" s="3" t="s">
        <v>5</v>
      </c>
      <c r="C3" s="4">
        <v>44561</v>
      </c>
      <c r="D3" s="5" t="s">
        <v>42</v>
      </c>
      <c r="E3" s="5" t="s">
        <v>42</v>
      </c>
      <c r="F3" s="5" t="s">
        <v>42</v>
      </c>
    </row>
    <row r="4" spans="2:6">
      <c r="B4" s="3" t="s">
        <v>43</v>
      </c>
      <c r="C4" s="4">
        <v>44561</v>
      </c>
      <c r="D4" s="5" t="s">
        <v>42</v>
      </c>
      <c r="E4" s="5" t="s">
        <v>42</v>
      </c>
      <c r="F4" s="5" t="s">
        <v>42</v>
      </c>
    </row>
    <row r="5" spans="2:6">
      <c r="B5" s="3" t="s">
        <v>10</v>
      </c>
      <c r="C5" s="4">
        <v>44957</v>
      </c>
      <c r="D5" s="5" t="s">
        <v>44</v>
      </c>
      <c r="E5" s="5" t="s">
        <v>45</v>
      </c>
      <c r="F5" s="5" t="s">
        <v>42</v>
      </c>
    </row>
    <row r="6" spans="2:6">
      <c r="B6" s="3" t="s">
        <v>11</v>
      </c>
      <c r="C6" s="4">
        <v>45046</v>
      </c>
      <c r="D6" s="5" t="s">
        <v>44</v>
      </c>
      <c r="E6" s="5" t="s">
        <v>46</v>
      </c>
      <c r="F6" s="5" t="s">
        <v>42</v>
      </c>
    </row>
    <row r="7" spans="2:6">
      <c r="B7" s="3" t="s">
        <v>14</v>
      </c>
      <c r="C7" s="4">
        <v>45138</v>
      </c>
      <c r="D7" s="5" t="s">
        <v>44</v>
      </c>
      <c r="E7" s="5" t="s">
        <v>46</v>
      </c>
      <c r="F7" s="5" t="s">
        <v>42</v>
      </c>
    </row>
    <row r="8" spans="2:6">
      <c r="B8" s="3" t="s">
        <v>16</v>
      </c>
      <c r="C8" s="4">
        <v>45216</v>
      </c>
      <c r="D8" s="5" t="s">
        <v>44</v>
      </c>
      <c r="E8" s="5" t="s">
        <v>46</v>
      </c>
      <c r="F8" s="5" t="s">
        <v>42</v>
      </c>
    </row>
    <row r="9" spans="2:6">
      <c r="B9" s="3" t="s">
        <v>47</v>
      </c>
      <c r="C9" s="4">
        <v>44911</v>
      </c>
      <c r="D9" s="5" t="s">
        <v>44</v>
      </c>
      <c r="E9" s="5" t="s">
        <v>48</v>
      </c>
      <c r="F9" s="5" t="s">
        <v>49</v>
      </c>
    </row>
    <row r="10" spans="2:6">
      <c r="B10" s="3" t="s">
        <v>17</v>
      </c>
      <c r="C10" s="4">
        <v>45313</v>
      </c>
      <c r="D10" s="5" t="s">
        <v>18</v>
      </c>
      <c r="E10" s="5" t="s">
        <v>50</v>
      </c>
      <c r="F10" s="5" t="s">
        <v>51</v>
      </c>
    </row>
    <row r="11" spans="2:6">
      <c r="B11" s="3" t="s">
        <v>52</v>
      </c>
      <c r="C11" s="4">
        <v>45406</v>
      </c>
      <c r="D11" s="5" t="s">
        <v>18</v>
      </c>
      <c r="E11" s="5" t="s">
        <v>50</v>
      </c>
      <c r="F11" s="5" t="s">
        <v>51</v>
      </c>
    </row>
    <row r="12" spans="2:6">
      <c r="B12" s="3" t="s">
        <v>53</v>
      </c>
      <c r="C12" s="4">
        <v>45473</v>
      </c>
      <c r="D12" s="5" t="s">
        <v>18</v>
      </c>
      <c r="E12" s="5" t="s">
        <v>50</v>
      </c>
      <c r="F12" s="5" t="s">
        <v>51</v>
      </c>
    </row>
    <row r="13" spans="2:6">
      <c r="B13" s="3" t="s">
        <v>54</v>
      </c>
      <c r="C13" s="4">
        <v>45551</v>
      </c>
      <c r="D13" s="5" t="s">
        <v>18</v>
      </c>
      <c r="E13" s="5" t="s">
        <v>50</v>
      </c>
      <c r="F13" s="5" t="s">
        <v>56</v>
      </c>
    </row>
    <row r="14" spans="2:6">
      <c r="B14" s="3" t="s">
        <v>55</v>
      </c>
      <c r="C14" s="4">
        <v>45618</v>
      </c>
      <c r="D14" s="5" t="s">
        <v>18</v>
      </c>
      <c r="E14" s="5" t="s">
        <v>50</v>
      </c>
      <c r="F14" s="5" t="s">
        <v>57</v>
      </c>
    </row>
    <row r="15" spans="2:6">
      <c r="B15" s="3" t="s">
        <v>58</v>
      </c>
      <c r="C15" s="4">
        <v>45618</v>
      </c>
      <c r="D15" s="5" t="s">
        <v>18</v>
      </c>
      <c r="E15" s="5" t="s">
        <v>50</v>
      </c>
      <c r="F15" s="5" t="s">
        <v>57</v>
      </c>
    </row>
    <row r="16" spans="2:6">
      <c r="B16" s="3" t="s">
        <v>116</v>
      </c>
      <c r="C16" s="4">
        <v>46228</v>
      </c>
      <c r="D16" s="5" t="s">
        <v>42</v>
      </c>
      <c r="E16" s="5" t="s">
        <v>42</v>
      </c>
      <c r="F16" s="5" t="s">
        <v>49</v>
      </c>
    </row>
    <row r="17" spans="2:6">
      <c r="B17" s="3" t="s">
        <v>151</v>
      </c>
      <c r="C17" s="4">
        <v>46306</v>
      </c>
      <c r="D17" s="5" t="s">
        <v>42</v>
      </c>
      <c r="E17" s="5" t="s">
        <v>42</v>
      </c>
      <c r="F17" s="5" t="s">
        <v>49</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EE180C-6282-4F16-B0F4-53D594CE5403}">
  <ds:schemaRefs>
    <ds:schemaRef ds:uri="http://purl.org/dc/terms/"/>
    <ds:schemaRef ds:uri="http://purl.org/dc/elements/1.1/"/>
    <ds:schemaRef ds:uri="http://purl.org/dc/dcmitype/"/>
    <ds:schemaRef ds:uri="http://www.w3.org/XML/1998/namespace"/>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AB49C7-9628-405F-A1C4-0B84E308FC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37</vt:i4>
      </vt:variant>
    </vt:vector>
  </HeadingPairs>
  <TitlesOfParts>
    <vt:vector size="43" baseType="lpstr">
      <vt:lpstr>事業化状況報告時期計算シート</vt:lpstr>
      <vt:lpstr>【個人】1回目＞計算用シート</vt:lpstr>
      <vt:lpstr>【個人】2回目＞計算用シート</vt:lpstr>
      <vt:lpstr>【個人】3回目＞計算用シート</vt:lpstr>
      <vt:lpstr>【個人】4回目＞計算用シート</vt:lpstr>
      <vt:lpstr>データ用</vt:lpstr>
      <vt:lpstr>'【個人】2回目＞計算用シート'!_1</vt:lpstr>
      <vt:lpstr>'【個人】3回目＞計算用シート'!_1</vt:lpstr>
      <vt:lpstr>'【個人】4回目＞計算用シート'!_1</vt:lpstr>
      <vt:lpstr>_1</vt:lpstr>
      <vt:lpstr>'【個人】2回目＞計算用シート'!_2</vt:lpstr>
      <vt:lpstr>'【個人】3回目＞計算用シート'!_2</vt:lpstr>
      <vt:lpstr>'【個人】4回目＞計算用シート'!_2</vt:lpstr>
      <vt:lpstr>_2</vt:lpstr>
      <vt:lpstr>'【個人】2回目＞計算用シート'!_3</vt:lpstr>
      <vt:lpstr>'【個人】3回目＞計算用シート'!_3</vt:lpstr>
      <vt:lpstr>'【個人】4回目＞計算用シート'!_3</vt:lpstr>
      <vt:lpstr>_3</vt:lpstr>
      <vt:lpstr>'【個人】2回目＞計算用シート'!_4</vt:lpstr>
      <vt:lpstr>'【個人】3回目＞計算用シート'!_4</vt:lpstr>
      <vt:lpstr>'【個人】4回目＞計算用シート'!_4</vt:lpstr>
      <vt:lpstr>_4</vt:lpstr>
      <vt:lpstr>'【個人】2回目＞計算用シート'!_5</vt:lpstr>
      <vt:lpstr>'【個人】3回目＞計算用シート'!_5</vt:lpstr>
      <vt:lpstr>'【個人】4回目＞計算用シート'!_5</vt:lpstr>
      <vt:lpstr>_5</vt:lpstr>
      <vt:lpstr>'【個人】2回目＞計算用シート'!_6</vt:lpstr>
      <vt:lpstr>'【個人】3回目＞計算用シート'!_6</vt:lpstr>
      <vt:lpstr>'【個人】4回目＞計算用シート'!_6</vt:lpstr>
      <vt:lpstr>_6</vt:lpstr>
      <vt:lpstr>'【個人】2回目＞計算用シート'!_7次</vt:lpstr>
      <vt:lpstr>'【個人】3回目＞計算用シート'!_7次</vt:lpstr>
      <vt:lpstr>'【個人】4回目＞計算用シート'!_7次</vt:lpstr>
      <vt:lpstr>_7次</vt:lpstr>
      <vt:lpstr>'【個人】2回目＞計算用シート'!_8_9次</vt:lpstr>
      <vt:lpstr>'【個人】3回目＞計算用シート'!_8_9次</vt:lpstr>
      <vt:lpstr>'【個人】4回目＞計算用シート'!_8_9次</vt:lpstr>
      <vt:lpstr>_8_9次</vt:lpstr>
      <vt:lpstr>'【個人】1回目＞計算用シート'!Print_Area</vt:lpstr>
      <vt:lpstr>'【個人】2回目＞計算用シート'!Print_Area</vt:lpstr>
      <vt:lpstr>'【個人】3回目＞計算用シート'!Print_Area</vt:lpstr>
      <vt:lpstr>'【個人】4回目＞計算用シート'!Print_Area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2026-10-28T02:12:46Z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