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87239872-1A47-4F9D-96D2-5059213AC29F}" xr6:coauthVersionLast="47" xr6:coauthVersionMax="47" xr10:uidLastSave="{00000000-0000-0000-0000-000000000000}"/>
  <workbookProtection workbookAlgorithmName="SHA-512" workbookHashValue="D8cVZ5l5KGJBXE20yzP43B/znysFZKKbejs+rA/puVBBt2OPqs136k/m2rayXT5zPCzUd15d76izc9iytZWY4g==" workbookSaltValue="G7zUyTFO8F3Bg/s0pTrmZw==" workbookSpinCount="100000" lockStructure="1"/>
  <bookViews>
    <workbookView xWindow="-108" yWindow="-108" windowWidth="23256" windowHeight="13896" tabRatio="735" xr2:uid="{A11A6737-7705-40D7-800D-37439176E835}"/>
  </bookViews>
  <sheets>
    <sheet name="事業化状況報告時期計算シート" sheetId="24" r:id="rId1"/>
    <sheet name="【個人】1回目＞計算用シート" sheetId="10" r:id="rId2"/>
    <sheet name="【個人】2回目＞計算用シート" sheetId="30" r:id="rId3"/>
    <sheet name="【個人】3回目＞計算用シート" sheetId="31" r:id="rId4"/>
    <sheet name="【個人】4回目＞計算用シート" sheetId="32" r:id="rId5"/>
    <sheet name="データ用" sheetId="5" state="hidden" r:id="rId6"/>
  </sheets>
  <definedNames>
    <definedName name="_1" localSheetId="2">'【個人】2回目＞計算用シート'!$M$38</definedName>
    <definedName name="_1" localSheetId="3">'【個人】3回目＞計算用シート'!$M$38</definedName>
    <definedName name="_1" localSheetId="4">'【個人】4回目＞計算用シート'!$M$38</definedName>
    <definedName name="_1">'【個人】1回目＞計算用シート'!$M$38</definedName>
    <definedName name="_2" localSheetId="2">'【個人】2回目＞計算用シート'!$M$39</definedName>
    <definedName name="_2" localSheetId="3">'【個人】3回目＞計算用シート'!$M$39</definedName>
    <definedName name="_2" localSheetId="4">'【個人】4回目＞計算用シート'!$M$39</definedName>
    <definedName name="_2">'【個人】1回目＞計算用シート'!$M$39</definedName>
    <definedName name="_3" localSheetId="2">'【個人】2回目＞計算用シート'!$M$40</definedName>
    <definedName name="_3" localSheetId="3">'【個人】3回目＞計算用シート'!$M$40</definedName>
    <definedName name="_3" localSheetId="4">'【個人】4回目＞計算用シート'!$M$40</definedName>
    <definedName name="_3">'【個人】1回目＞計算用シート'!$M$40</definedName>
    <definedName name="_4" localSheetId="2">'【個人】2回目＞計算用シート'!$M$41</definedName>
    <definedName name="_4" localSheetId="3">'【個人】3回目＞計算用シート'!$M$41</definedName>
    <definedName name="_4" localSheetId="4">'【個人】4回目＞計算用シート'!$M$41</definedName>
    <definedName name="_4">'【個人】1回目＞計算用シート'!$M$41</definedName>
    <definedName name="_5" localSheetId="2">'【個人】2回目＞計算用シート'!$M$42</definedName>
    <definedName name="_5" localSheetId="3">'【個人】3回目＞計算用シート'!$M$42</definedName>
    <definedName name="_5" localSheetId="4">'【個人】4回目＞計算用シート'!$M$42</definedName>
    <definedName name="_5">'【個人】1回目＞計算用シート'!$M$42</definedName>
    <definedName name="_6" localSheetId="2">'【個人】2回目＞計算用シート'!$M$43</definedName>
    <definedName name="_6" localSheetId="3">'【個人】3回目＞計算用シート'!$M$43</definedName>
    <definedName name="_6" localSheetId="4">'【個人】4回目＞計算用シート'!$M$43</definedName>
    <definedName name="_6">'【個人】1回目＞計算用シート'!$M$43</definedName>
    <definedName name="_7次" localSheetId="2">'【個人】2回目＞計算用シート'!$M$25:$M$27</definedName>
    <definedName name="_7次" localSheetId="3">'【個人】3回目＞計算用シート'!$M$25:$M$27</definedName>
    <definedName name="_7次" localSheetId="4">'【個人】4回目＞計算用シート'!$M$25:$M$27</definedName>
    <definedName name="_7次">'【個人】1回目＞計算用シート'!$M$25:$M$27</definedName>
    <definedName name="_8_9次" localSheetId="2">'【個人】2回目＞計算用シート'!$M$28:$M$29</definedName>
    <definedName name="_8_9次" localSheetId="3">'【個人】3回目＞計算用シート'!$M$28:$M$29</definedName>
    <definedName name="_8_9次" localSheetId="4">'【個人】4回目＞計算用シート'!$M$28:$M$29</definedName>
    <definedName name="_8_9次">'【個人】1回目＞計算用シート'!$M$28:$M$29</definedName>
    <definedName name="_xlnm._FilterDatabase" localSheetId="1" hidden="1">'【個人】1回目＞計算用シート'!$B$2:$F$23</definedName>
    <definedName name="_xlnm._FilterDatabase" localSheetId="2" hidden="1">'【個人】2回目＞計算用シート'!$B$2:$F$23</definedName>
    <definedName name="_xlnm._FilterDatabase" localSheetId="3" hidden="1">'【個人】3回目＞計算用シート'!$B$2:$F$23</definedName>
    <definedName name="_xlnm._FilterDatabase" localSheetId="4" hidden="1">'【個人】4回目＞計算用シート'!$B$2:$F$23</definedName>
    <definedName name="_xlnm.Print_Area" localSheetId="1">'【個人】1回目＞計算用シート'!$A$1:$J$131</definedName>
    <definedName name="_xlnm.Print_Area" localSheetId="2">'【個人】2回目＞計算用シート'!$A$1:$J$128</definedName>
    <definedName name="_xlnm.Print_Area" localSheetId="3">'【個人】3回目＞計算用シート'!$A$1:$J$128</definedName>
    <definedName name="_xlnm.Print_Area" localSheetId="4">'【個人】4回目＞計算用シート'!$A$1:$J$128</definedName>
    <definedName name="_xlnm.Print_Area" localSheetId="0">事業化状況報告時期計算シート!$A$1:$L$26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1" i="10" l="1"/>
  <c r="D81" i="30"/>
  <c r="D81" i="31"/>
  <c r="D81" i="32"/>
  <c r="C115" i="30"/>
  <c r="D81" i="10"/>
  <c r="J121" i="10"/>
  <c r="D84" i="30" l="1"/>
  <c r="B90" i="30" s="1"/>
  <c r="B91" i="32"/>
  <c r="B90" i="32"/>
  <c r="B91" i="31"/>
  <c r="B90" i="31"/>
  <c r="B91" i="30"/>
  <c r="B93" i="10"/>
  <c r="C95" i="32"/>
  <c r="C88" i="32"/>
  <c r="C78" i="32"/>
  <c r="C77" i="32"/>
  <c r="C125" i="31"/>
  <c r="C125" i="32"/>
  <c r="D124" i="32"/>
  <c r="D97" i="32"/>
  <c r="D96" i="32"/>
  <c r="D94" i="32"/>
  <c r="D86" i="32"/>
  <c r="D78" i="32"/>
  <c r="D77" i="32"/>
  <c r="D73" i="32"/>
  <c r="D84" i="32" s="1"/>
  <c r="C73" i="32"/>
  <c r="D71" i="32"/>
  <c r="D85" i="32" s="1"/>
  <c r="C71" i="32"/>
  <c r="D61" i="32"/>
  <c r="C61" i="32"/>
  <c r="C63" i="32" s="1"/>
  <c r="D60" i="32"/>
  <c r="D63" i="32" s="1"/>
  <c r="D83" i="32" s="1"/>
  <c r="C60" i="32"/>
  <c r="D55" i="32"/>
  <c r="D82" i="32" s="1"/>
  <c r="C55" i="32"/>
  <c r="E47" i="32"/>
  <c r="E39" i="32"/>
  <c r="E42" i="32" s="1"/>
  <c r="E44" i="32" s="1"/>
  <c r="G37" i="32"/>
  <c r="G39" i="32" s="1"/>
  <c r="G42" i="32" s="1"/>
  <c r="G44" i="32" s="1"/>
  <c r="E37" i="32"/>
  <c r="D37" i="32"/>
  <c r="C37" i="32"/>
  <c r="C39" i="32" s="1"/>
  <c r="C18" i="32"/>
  <c r="C17" i="32"/>
  <c r="C14" i="32"/>
  <c r="C13" i="32"/>
  <c r="C12" i="32"/>
  <c r="C88" i="31"/>
  <c r="C78" i="31"/>
  <c r="C81" i="31"/>
  <c r="C82" i="31"/>
  <c r="C86" i="31"/>
  <c r="C77" i="31"/>
  <c r="C97" i="31"/>
  <c r="C95" i="31"/>
  <c r="C94" i="31"/>
  <c r="D124" i="31"/>
  <c r="C124" i="32" s="1"/>
  <c r="D97" i="31"/>
  <c r="C97" i="32" s="1"/>
  <c r="D96" i="31"/>
  <c r="C96" i="32" s="1"/>
  <c r="D94" i="31"/>
  <c r="D98" i="31" s="1"/>
  <c r="D80" i="31" s="1"/>
  <c r="C80" i="32" s="1"/>
  <c r="D86" i="31"/>
  <c r="C86" i="32" s="1"/>
  <c r="D78" i="31"/>
  <c r="D77" i="31"/>
  <c r="D73" i="31"/>
  <c r="D84" i="31" s="1"/>
  <c r="C84" i="32" s="1"/>
  <c r="C73" i="31"/>
  <c r="D71" i="31"/>
  <c r="D85" i="31" s="1"/>
  <c r="C85" i="32" s="1"/>
  <c r="C71" i="31"/>
  <c r="D61" i="31"/>
  <c r="C61" i="31"/>
  <c r="D60" i="31"/>
  <c r="C60" i="31"/>
  <c r="D55" i="31"/>
  <c r="D82" i="31" s="1"/>
  <c r="C82" i="32" s="1"/>
  <c r="C55" i="31"/>
  <c r="E47" i="31"/>
  <c r="G39" i="31"/>
  <c r="G42" i="31" s="1"/>
  <c r="G44" i="31" s="1"/>
  <c r="G37" i="31"/>
  <c r="E37" i="31"/>
  <c r="E39" i="31" s="1"/>
  <c r="E42" i="31" s="1"/>
  <c r="E44" i="31" s="1"/>
  <c r="D37" i="31"/>
  <c r="D39" i="31" s="1"/>
  <c r="D42" i="31" s="1"/>
  <c r="D44" i="31" s="1"/>
  <c r="C37" i="31"/>
  <c r="C39" i="31" s="1"/>
  <c r="C42" i="31" s="1"/>
  <c r="C44" i="31" s="1"/>
  <c r="C18" i="31"/>
  <c r="C17" i="31"/>
  <c r="C14" i="31"/>
  <c r="C13" i="31"/>
  <c r="C12" i="31"/>
  <c r="C125" i="30"/>
  <c r="D124" i="30"/>
  <c r="C124" i="31" s="1"/>
  <c r="C95" i="30"/>
  <c r="D97" i="30"/>
  <c r="D96" i="30"/>
  <c r="C96" i="31" s="1"/>
  <c r="D94" i="30"/>
  <c r="C88" i="30"/>
  <c r="D86" i="30"/>
  <c r="D78" i="30"/>
  <c r="D77" i="30"/>
  <c r="C18" i="30"/>
  <c r="C17" i="30"/>
  <c r="C14" i="30"/>
  <c r="C13" i="30"/>
  <c r="C12" i="30"/>
  <c r="D73" i="30"/>
  <c r="C73" i="30"/>
  <c r="D71" i="30"/>
  <c r="D85" i="30" s="1"/>
  <c r="C85" i="31" s="1"/>
  <c r="C71" i="30"/>
  <c r="D61" i="30"/>
  <c r="C61" i="30"/>
  <c r="D60" i="30"/>
  <c r="C60" i="30"/>
  <c r="D55" i="30"/>
  <c r="D82" i="30" s="1"/>
  <c r="C55" i="30"/>
  <c r="E47" i="30"/>
  <c r="G37" i="30"/>
  <c r="G39" i="30" s="1"/>
  <c r="G42" i="30" s="1"/>
  <c r="G44" i="30" s="1"/>
  <c r="E37" i="30"/>
  <c r="E39" i="30" s="1"/>
  <c r="E42" i="30" s="1"/>
  <c r="E44" i="30" s="1"/>
  <c r="D37" i="30"/>
  <c r="C37" i="30"/>
  <c r="C39" i="30" s="1"/>
  <c r="C42" i="30" s="1"/>
  <c r="C44" i="30" s="1"/>
  <c r="D126" i="10"/>
  <c r="E126" i="10"/>
  <c r="C124" i="30" s="1"/>
  <c r="C129" i="10"/>
  <c r="J9" i="10"/>
  <c r="J2" i="10" s="1"/>
  <c r="D100" i="10"/>
  <c r="D80" i="10" s="1"/>
  <c r="C100" i="10"/>
  <c r="C80" i="10" s="1"/>
  <c r="C81" i="10" s="1"/>
  <c r="C87" i="10" s="1"/>
  <c r="C89" i="10" s="1"/>
  <c r="E99" i="10"/>
  <c r="C97" i="30" s="1"/>
  <c r="E98" i="10"/>
  <c r="C96" i="30" s="1"/>
  <c r="E96" i="10"/>
  <c r="C94" i="30" s="1"/>
  <c r="E86" i="10"/>
  <c r="C86" i="30" s="1"/>
  <c r="D79" i="10"/>
  <c r="B91" i="10" s="1"/>
  <c r="C79" i="10"/>
  <c r="B90" i="10" s="1"/>
  <c r="E78" i="10"/>
  <c r="C78" i="30" s="1"/>
  <c r="E77" i="10"/>
  <c r="C77" i="30" s="1"/>
  <c r="D73" i="10"/>
  <c r="E84" i="10" s="1"/>
  <c r="C84" i="30" s="1"/>
  <c r="C73" i="10"/>
  <c r="D71" i="10"/>
  <c r="E85" i="10" s="1"/>
  <c r="C85" i="30" s="1"/>
  <c r="C71" i="10"/>
  <c r="D61" i="10"/>
  <c r="C61" i="10"/>
  <c r="D60" i="10"/>
  <c r="C60" i="10"/>
  <c r="D55" i="10"/>
  <c r="E82" i="10" s="1"/>
  <c r="C82" i="30" s="1"/>
  <c r="C55" i="10"/>
  <c r="E47" i="10"/>
  <c r="G37" i="10"/>
  <c r="G39" i="10" s="1"/>
  <c r="G42" i="10" s="1"/>
  <c r="G44" i="10" s="1"/>
  <c r="E37" i="10"/>
  <c r="E39" i="10" s="1"/>
  <c r="E42" i="10" s="1"/>
  <c r="E44" i="10" s="1"/>
  <c r="D37" i="10"/>
  <c r="E79" i="10" s="1"/>
  <c r="C79" i="30" s="1"/>
  <c r="C37" i="10"/>
  <c r="C39" i="10" s="1"/>
  <c r="C42" i="10" s="1"/>
  <c r="F25" i="24"/>
  <c r="D25" i="24"/>
  <c r="F23" i="24"/>
  <c r="D23" i="24"/>
  <c r="H23" i="24" s="1"/>
  <c r="H21" i="24"/>
  <c r="F21" i="24"/>
  <c r="D21" i="24"/>
  <c r="F19" i="24"/>
  <c r="D19" i="24"/>
  <c r="J9" i="32" l="1"/>
  <c r="J2" i="32" s="1"/>
  <c r="H19" i="24"/>
  <c r="H25" i="24"/>
  <c r="C84" i="31"/>
  <c r="D87" i="32"/>
  <c r="D79" i="32"/>
  <c r="D39" i="32"/>
  <c r="D42" i="32" s="1"/>
  <c r="D44" i="32" s="1"/>
  <c r="D98" i="32"/>
  <c r="D80" i="32" s="1"/>
  <c r="C115" i="32"/>
  <c r="C117" i="32" s="1"/>
  <c r="D63" i="31"/>
  <c r="D83" i="31" s="1"/>
  <c r="C83" i="32" s="1"/>
  <c r="D79" i="31"/>
  <c r="C79" i="32" s="1"/>
  <c r="C81" i="32"/>
  <c r="C94" i="32"/>
  <c r="J119" i="32"/>
  <c r="J6" i="32" s="1"/>
  <c r="J119" i="30"/>
  <c r="J6" i="30" s="1"/>
  <c r="J9" i="31"/>
  <c r="J2" i="31" s="1"/>
  <c r="C98" i="32"/>
  <c r="C42" i="32"/>
  <c r="C44" i="32" s="1"/>
  <c r="J103" i="32"/>
  <c r="D89" i="32"/>
  <c r="C98" i="31"/>
  <c r="J119" i="31"/>
  <c r="J6" i="31" s="1"/>
  <c r="C115" i="31"/>
  <c r="C117" i="31" s="1"/>
  <c r="J27" i="31"/>
  <c r="C63" i="31"/>
  <c r="D63" i="30"/>
  <c r="D83" i="30" s="1"/>
  <c r="D98" i="30"/>
  <c r="D80" i="30" s="1"/>
  <c r="C80" i="31" s="1"/>
  <c r="C98" i="30"/>
  <c r="C63" i="30"/>
  <c r="D39" i="30"/>
  <c r="D42" i="30" s="1"/>
  <c r="D44" i="30" s="1"/>
  <c r="J9" i="30"/>
  <c r="J2" i="30" s="1"/>
  <c r="D79" i="30"/>
  <c r="C79" i="31" s="1"/>
  <c r="J6" i="10"/>
  <c r="D63" i="10"/>
  <c r="E83" i="10" s="1"/>
  <c r="C83" i="30" s="1"/>
  <c r="C63" i="10"/>
  <c r="D87" i="10"/>
  <c r="C117" i="10"/>
  <c r="C119" i="10" s="1"/>
  <c r="D39" i="10"/>
  <c r="D42" i="10" s="1"/>
  <c r="D44" i="10" s="1"/>
  <c r="C44" i="10"/>
  <c r="E100" i="10"/>
  <c r="E80" i="10" s="1"/>
  <c r="B92" i="10" s="1"/>
  <c r="D87" i="31" l="1"/>
  <c r="D89" i="31"/>
  <c r="C89" i="32" s="1"/>
  <c r="D101" i="32" s="1"/>
  <c r="C87" i="32"/>
  <c r="J49" i="32" s="1"/>
  <c r="D87" i="30"/>
  <c r="C87" i="31" s="1"/>
  <c r="J49" i="31" s="1"/>
  <c r="C83" i="31"/>
  <c r="J27" i="30"/>
  <c r="J105" i="10"/>
  <c r="J5" i="10" s="1"/>
  <c r="C81" i="30"/>
  <c r="C80" i="30"/>
  <c r="J27" i="32"/>
  <c r="J4" i="31"/>
  <c r="J3" i="31"/>
  <c r="J103" i="31"/>
  <c r="J103" i="30"/>
  <c r="C117" i="30"/>
  <c r="J3" i="30"/>
  <c r="J4" i="30"/>
  <c r="D89" i="10"/>
  <c r="J49" i="10"/>
  <c r="E87" i="10"/>
  <c r="J27" i="10"/>
  <c r="D100" i="31" l="1"/>
  <c r="D100" i="32"/>
  <c r="J5" i="32"/>
  <c r="D89" i="30"/>
  <c r="C89" i="31" s="1"/>
  <c r="D101" i="31" s="1"/>
  <c r="J5" i="31"/>
  <c r="H1" i="31" s="1"/>
  <c r="E89" i="10"/>
  <c r="C89" i="30" s="1"/>
  <c r="C87" i="30"/>
  <c r="J49" i="30" s="1"/>
  <c r="J4" i="32"/>
  <c r="J3" i="32"/>
  <c r="E102" i="10"/>
  <c r="J3" i="10"/>
  <c r="J4" i="10"/>
  <c r="D101" i="30" l="1"/>
  <c r="E103" i="10"/>
  <c r="D100" i="30"/>
  <c r="J5" i="30"/>
  <c r="H1" i="30" s="1"/>
  <c r="H1" i="32"/>
  <c r="H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D844599-E072-44A8-A7F7-F3A376FBEC90}">
      <text>
        <r>
          <rPr>
            <sz val="12"/>
            <color indexed="81"/>
            <rFont val="Yu Gothic UI"/>
            <family val="3"/>
            <charset val="128"/>
          </rPr>
          <t>個人事業主の場合は、「3」もしくは「6」を選択してください。</t>
        </r>
      </text>
    </comment>
    <comment ref="C21" authorId="0" shapeId="0" xr:uid="{A47C6012-131F-4685-A8CA-10976FB52B28}">
      <text>
        <r>
          <rPr>
            <sz val="12"/>
            <color indexed="81"/>
            <rFont val="Yu Gothic UI"/>
            <family val="3"/>
            <charset val="128"/>
          </rPr>
          <t>個人事業主の場合は、「事業継続」「法人成り」「廃業」等の形態をご記載ください。</t>
        </r>
      </text>
    </comment>
    <comment ref="C22" authorId="0" shapeId="0" xr:uid="{3FCC88CA-73AB-45D4-B0F2-1042C1CCB93C}">
      <text>
        <r>
          <rPr>
            <sz val="12"/>
            <color indexed="81"/>
            <rFont val="Yu Gothic UI"/>
            <family val="3"/>
            <charset val="128"/>
          </rPr>
          <t>買い手（承継者）と連携し、譲渡した補助対象事業における財務数値の報告可否を選択してください。</t>
        </r>
      </text>
    </comment>
    <comment ref="C23" authorId="0" shapeId="0" xr:uid="{8328F6C8-E4AA-4F71-8AC3-E030F7C84982}">
      <text>
        <r>
          <rPr>
            <sz val="12"/>
            <color indexed="81"/>
            <rFont val="Yu Gothic UI"/>
            <family val="3"/>
            <charset val="128"/>
          </rPr>
          <t>買い手（承継者）と連携し、譲渡した対象会社（事業）における財務数値の報告が出来ない場合、その理由を入力してください。
※記載内容により個別審査となります。</t>
        </r>
      </text>
    </comment>
    <comment ref="D46" authorId="0" shapeId="0" xr:uid="{D217AD26-06A1-407A-911F-0D7A1DDE2974}">
      <text>
        <r>
          <rPr>
            <sz val="12"/>
            <color indexed="81"/>
            <rFont val="Yu Gothic UI"/>
            <family val="3"/>
            <charset val="128"/>
          </rPr>
          <t>買い手グループの他法人へ在籍しながら、補助対象事業へ関与している場合も従業員数へ含めて入力してください</t>
        </r>
      </text>
    </comment>
    <comment ref="B80" authorId="0" shapeId="0" xr:uid="{C78A59A1-82BE-4117-B999-22B0C8AE5AD8}">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E102" authorId="0" shapeId="0" xr:uid="{AAE10959-BE4D-4D4D-BED7-5996F6CE4F36}">
      <text>
        <r>
          <rPr>
            <sz val="11"/>
            <color theme="1"/>
            <rFont val="游ゴシック"/>
            <family val="2"/>
            <charset val="128"/>
            <scheme val="minor"/>
          </rPr>
          <t>※前事業年度から今回報告時までの伸び率</t>
        </r>
      </text>
    </comment>
    <comment ref="E103" authorId="0" shapeId="0" xr:uid="{71CD550A-713D-485B-9407-D32CB7308164}">
      <text>
        <r>
          <rPr>
            <sz val="11"/>
            <color theme="1"/>
            <rFont val="游ゴシック"/>
            <family val="2"/>
            <charset val="128"/>
            <scheme val="minor"/>
          </rPr>
          <t>※前事業年度から今回報告時までの伸び率</t>
        </r>
      </text>
    </comment>
    <comment ref="B115" authorId="0" shapeId="0" xr:uid="{D8895889-3ABF-42A4-8D50-7C789045335C}">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6" authorId="0" shapeId="0" xr:uid="{B2BCF49C-C653-4B69-A32E-5B04C6AA4529}">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8" authorId="0" shapeId="0" xr:uid="{9AB592B0-9DC6-447F-9491-25619A570A07}">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 ref="D125" authorId="0" shapeId="0" xr:uid="{1820FA75-4833-43A5-ACC9-4654EC258756}">
      <text>
        <r>
          <rPr>
            <sz val="12"/>
            <color indexed="81"/>
            <rFont val="MS P ゴシック"/>
            <family val="3"/>
            <charset val="128"/>
          </rPr>
          <t>補助事業完了日を含む事業年度における期首月の賃金台帳</t>
        </r>
      </text>
    </comment>
    <comment ref="E125" authorId="0" shapeId="0" xr:uid="{473F4A27-6586-4CB2-9FE9-03E620E4A77E}">
      <text>
        <r>
          <rPr>
            <sz val="12"/>
            <color indexed="81"/>
            <rFont val="MS P ゴシック"/>
            <family val="3"/>
            <charset val="128"/>
          </rPr>
          <t>補助事業完了日を含む事業年度における期末月の賃金台帳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19D530AF-02EB-49B9-868F-9BDEB8250D23}">
      <text>
        <r>
          <rPr>
            <sz val="12"/>
            <color indexed="81"/>
            <rFont val="Yu Gothic UI"/>
            <family val="3"/>
            <charset val="128"/>
          </rPr>
          <t>個人事業主の場合は、「3」もしくは「6」を選択してください。</t>
        </r>
      </text>
    </comment>
    <comment ref="C21" authorId="0" shapeId="0" xr:uid="{8AC3E6C7-8365-4268-8609-1EFDEBBA12B1}">
      <text>
        <r>
          <rPr>
            <sz val="12"/>
            <color indexed="81"/>
            <rFont val="Yu Gothic UI"/>
            <family val="3"/>
            <charset val="128"/>
          </rPr>
          <t>個人事業主の場合は、「事業継続」「法人成り」「廃業」等の形態をご記載ください。</t>
        </r>
      </text>
    </comment>
    <comment ref="C22" authorId="0" shapeId="0" xr:uid="{C542D93F-8BAA-4D7C-A240-BEEF48EB7F6C}">
      <text>
        <r>
          <rPr>
            <sz val="12"/>
            <color indexed="81"/>
            <rFont val="Yu Gothic UI"/>
            <family val="3"/>
            <charset val="128"/>
          </rPr>
          <t>買い手（承継者）と連携し、譲渡した補助対象事業における財務数値の報告可否を選択してください。</t>
        </r>
      </text>
    </comment>
    <comment ref="C23" authorId="0" shapeId="0" xr:uid="{E3503DA3-211B-4547-91A3-655E857DA810}">
      <text>
        <r>
          <rPr>
            <sz val="12"/>
            <color indexed="81"/>
            <rFont val="Yu Gothic UI"/>
            <family val="3"/>
            <charset val="128"/>
          </rPr>
          <t>買い手（承継者）と連携し、譲渡した対象会社（事業）における財務数値の報告が出来ない場合、その理由を入力してください。
※記載内容により個別審査となります。</t>
        </r>
      </text>
    </comment>
    <comment ref="D46" authorId="0" shapeId="0" xr:uid="{60CAE9A2-8116-4300-BC61-AFC26FF5A9C9}">
      <text>
        <r>
          <rPr>
            <sz val="12"/>
            <color indexed="81"/>
            <rFont val="Yu Gothic UI"/>
            <family val="3"/>
            <charset val="128"/>
          </rPr>
          <t>買い手グループの他法人へ在籍しながら、補助対象事業へ関与している場合も従業員数へ含めて入力してください</t>
        </r>
      </text>
    </comment>
    <comment ref="B80" authorId="0" shapeId="0" xr:uid="{701C5BC8-DAFA-40EA-A1DC-154AF675616A}">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100" authorId="0" shapeId="0" xr:uid="{130FA5F9-FAAE-4640-B978-8B0CE3970DFF}">
      <text>
        <r>
          <rPr>
            <sz val="11"/>
            <color theme="1"/>
            <rFont val="游ゴシック"/>
            <family val="2"/>
            <charset val="128"/>
            <scheme val="minor"/>
          </rPr>
          <t>※前事業年度から今回報告時までの伸び率</t>
        </r>
      </text>
    </comment>
    <comment ref="D101" authorId="0" shapeId="0" xr:uid="{40DDD088-685A-4217-8059-8AFC8D6EF1DB}">
      <text>
        <r>
          <rPr>
            <sz val="11"/>
            <color theme="1"/>
            <rFont val="游ゴシック"/>
            <family val="2"/>
            <charset val="128"/>
            <scheme val="minor"/>
          </rPr>
          <t>※前事業年度から今回報告時までの伸び率</t>
        </r>
      </text>
    </comment>
    <comment ref="B113" authorId="0" shapeId="0" xr:uid="{2C5C87E4-FA6B-4AE5-8841-B9027BF2AEC2}">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4" authorId="0" shapeId="0" xr:uid="{E300A4DD-7251-4A10-BC97-2EED1A6DE8E5}">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6" authorId="0" shapeId="0" xr:uid="{D987DF6C-EDAF-4484-9835-231BB69BB2C1}">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8BF92441-4A97-40BD-B70B-258246D2145E}">
      <text>
        <r>
          <rPr>
            <sz val="12"/>
            <color indexed="81"/>
            <rFont val="Yu Gothic UI"/>
            <family val="3"/>
            <charset val="128"/>
          </rPr>
          <t>個人事業主の場合は、「3」もしくは「6」を選択してください。</t>
        </r>
      </text>
    </comment>
    <comment ref="C21" authorId="0" shapeId="0" xr:uid="{E7B7F2FC-61D2-4093-B965-D628AF98F787}">
      <text>
        <r>
          <rPr>
            <sz val="12"/>
            <color indexed="81"/>
            <rFont val="Yu Gothic UI"/>
            <family val="3"/>
            <charset val="128"/>
          </rPr>
          <t>個人事業主の場合は、「事業継続」「法人成り」「廃業」等の形態をご記載ください。</t>
        </r>
      </text>
    </comment>
    <comment ref="C22" authorId="0" shapeId="0" xr:uid="{3C6F69A6-DDCD-4054-BBB3-4FB11ED09615}">
      <text>
        <r>
          <rPr>
            <sz val="12"/>
            <color indexed="81"/>
            <rFont val="Yu Gothic UI"/>
            <family val="3"/>
            <charset val="128"/>
          </rPr>
          <t>買い手（承継者）と連携し、譲渡した補助対象事業における財務数値の報告可否を選択してください。</t>
        </r>
      </text>
    </comment>
    <comment ref="C23" authorId="0" shapeId="0" xr:uid="{8BD02CBD-B797-4DAC-9435-E7D021EFD92B}">
      <text>
        <r>
          <rPr>
            <sz val="12"/>
            <color indexed="81"/>
            <rFont val="Yu Gothic UI"/>
            <family val="3"/>
            <charset val="128"/>
          </rPr>
          <t>買い手（承継者）と連携し、譲渡した対象会社（事業）における財務数値の報告が出来ない場合、その理由を入力してください。
※記載内容により個別審査となります。</t>
        </r>
      </text>
    </comment>
    <comment ref="D46" authorId="0" shapeId="0" xr:uid="{159AB586-8163-49DC-971B-97F9573FD456}">
      <text>
        <r>
          <rPr>
            <sz val="12"/>
            <color indexed="81"/>
            <rFont val="Yu Gothic UI"/>
            <family val="3"/>
            <charset val="128"/>
          </rPr>
          <t>買い手グループの他法人へ在籍しながら、補助対象事業へ関与している場合も従業員数へ含めて入力してください</t>
        </r>
      </text>
    </comment>
    <comment ref="B80" authorId="0" shapeId="0" xr:uid="{AFF7266D-6DD7-4F65-BC28-83D96D87BE4C}">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100" authorId="0" shapeId="0" xr:uid="{182BDFF5-021A-4EAA-86EF-A20BCA120BFD}">
      <text>
        <r>
          <rPr>
            <sz val="11"/>
            <color theme="1"/>
            <rFont val="游ゴシック"/>
            <family val="2"/>
            <charset val="128"/>
            <scheme val="minor"/>
          </rPr>
          <t>※前事業年度から今回報告時までの伸び率</t>
        </r>
      </text>
    </comment>
    <comment ref="D101" authorId="0" shapeId="0" xr:uid="{BBCD4720-8290-4319-98B1-BF33887D660D}">
      <text>
        <r>
          <rPr>
            <sz val="11"/>
            <color theme="1"/>
            <rFont val="游ゴシック"/>
            <family val="2"/>
            <charset val="128"/>
            <scheme val="minor"/>
          </rPr>
          <t>※前事業年度から今回報告時までの伸び率</t>
        </r>
      </text>
    </comment>
    <comment ref="B113" authorId="0" shapeId="0" xr:uid="{BE9857C7-887D-4B58-B6F8-F8E93F94E43E}">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4" authorId="0" shapeId="0" xr:uid="{752DB75B-FA7E-43B4-AED4-67BD1FE67AE4}">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6" authorId="0" shapeId="0" xr:uid="{EB7DF08E-B04F-4BC4-A52E-65BE07AF11D5}">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55B05C5B-8AD5-441A-8C46-990D47C0E860}">
      <text>
        <r>
          <rPr>
            <sz val="12"/>
            <color indexed="81"/>
            <rFont val="Yu Gothic UI"/>
            <family val="3"/>
            <charset val="128"/>
          </rPr>
          <t>個人事業主の場合は、「3」もしくは「6」を選択してください。</t>
        </r>
      </text>
    </comment>
    <comment ref="C21" authorId="0" shapeId="0" xr:uid="{1478933E-A432-4DDC-840A-8D0489C060DD}">
      <text>
        <r>
          <rPr>
            <sz val="12"/>
            <color indexed="81"/>
            <rFont val="Yu Gothic UI"/>
            <family val="3"/>
            <charset val="128"/>
          </rPr>
          <t>個人事業主の場合は、「事業継続」「法人成り」「廃業」等の形態をご記載ください。</t>
        </r>
      </text>
    </comment>
    <comment ref="C22" authorId="0" shapeId="0" xr:uid="{045039F4-4E29-4E32-972A-55020D80A85A}">
      <text>
        <r>
          <rPr>
            <sz val="12"/>
            <color indexed="81"/>
            <rFont val="Yu Gothic UI"/>
            <family val="3"/>
            <charset val="128"/>
          </rPr>
          <t>買い手（承継者）と連携し、譲渡した補助対象事業における財務数値の報告可否を選択してください。</t>
        </r>
      </text>
    </comment>
    <comment ref="C23" authorId="0" shapeId="0" xr:uid="{0E5B3CA3-C5B7-4EEF-A233-E8A6F809508D}">
      <text>
        <r>
          <rPr>
            <sz val="12"/>
            <color indexed="81"/>
            <rFont val="Yu Gothic UI"/>
            <family val="3"/>
            <charset val="128"/>
          </rPr>
          <t>買い手（承継者）と連携し、譲渡した対象会社（事業）における財務数値の報告が出来ない場合、その理由を入力してください。
※記載内容により個別審査となります。</t>
        </r>
      </text>
    </comment>
    <comment ref="D46" authorId="0" shapeId="0" xr:uid="{D7F5BB28-CEC4-4B04-BA66-71B2F708651E}">
      <text>
        <r>
          <rPr>
            <sz val="12"/>
            <color indexed="81"/>
            <rFont val="Yu Gothic UI"/>
            <family val="3"/>
            <charset val="128"/>
          </rPr>
          <t>買い手グループの他法人へ在籍しながら、補助対象事業へ関与している場合も従業員数へ含めて入力してください</t>
        </r>
      </text>
    </comment>
    <comment ref="B80" authorId="0" shapeId="0" xr:uid="{CEFC46E4-4662-42D7-A6E3-A3E33A187318}">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100" authorId="0" shapeId="0" xr:uid="{66BDFB66-5768-448B-A4AD-9330023F739F}">
      <text>
        <r>
          <rPr>
            <sz val="11"/>
            <color theme="1"/>
            <rFont val="游ゴシック"/>
            <family val="2"/>
            <charset val="128"/>
            <scheme val="minor"/>
          </rPr>
          <t>※前事業年度から今回報告時までの伸び率</t>
        </r>
      </text>
    </comment>
    <comment ref="D101" authorId="0" shapeId="0" xr:uid="{BA095609-3D9A-4E83-9824-855032CFAB86}">
      <text>
        <r>
          <rPr>
            <sz val="11"/>
            <color theme="1"/>
            <rFont val="游ゴシック"/>
            <family val="2"/>
            <charset val="128"/>
            <scheme val="minor"/>
          </rPr>
          <t>※前事業年度から今回報告時までの伸び率</t>
        </r>
      </text>
    </comment>
    <comment ref="B113" authorId="0" shapeId="0" xr:uid="{6F3AFAF6-E449-4A57-B32B-89FD51AC5C72}">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4" authorId="0" shapeId="0" xr:uid="{4D8A0011-DAB8-4D52-97E0-96C74BEA1F30}">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6" authorId="0" shapeId="0" xr:uid="{F332A57D-B75A-4873-B818-95289422E87F}">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List>
</comments>
</file>

<file path=xl/sharedStrings.xml><?xml version="1.0" encoding="utf-8"?>
<sst xmlns="http://schemas.openxmlformats.org/spreadsheetml/2006/main" count="800" uniqueCount="219">
  <si>
    <t>＜記載に際しての注意事項＞</t>
    <rPh sb="1" eb="3">
      <t>キサイ</t>
    </rPh>
    <rPh sb="4" eb="5">
      <t>サイ</t>
    </rPh>
    <rPh sb="8" eb="10">
      <t>チュウイ</t>
    </rPh>
    <rPh sb="10" eb="12">
      <t>ジコウ</t>
    </rPh>
    <phoneticPr fontId="2"/>
  </si>
  <si>
    <t>・薄黄色セルの数値の入力部分については、該当がない部分も必ず「0」を入力してください。</t>
    <rPh sb="1" eb="4">
      <t>ウスキイロ</t>
    </rPh>
    <rPh sb="7" eb="9">
      <t>スウチ</t>
    </rPh>
    <rPh sb="10" eb="12">
      <t>ニュウリョク</t>
    </rPh>
    <rPh sb="12" eb="14">
      <t>ブブン</t>
    </rPh>
    <rPh sb="20" eb="22">
      <t>ガイトウ</t>
    </rPh>
    <rPh sb="25" eb="27">
      <t>ブブン</t>
    </rPh>
    <rPh sb="28" eb="29">
      <t>カナラ</t>
    </rPh>
    <rPh sb="34" eb="36">
      <t>ニュウリョク</t>
    </rPh>
    <phoneticPr fontId="2"/>
  </si>
  <si>
    <t>Ⅰ.事業者情報と報告概要</t>
    <rPh sb="2" eb="4">
      <t>ジギョウ</t>
    </rPh>
    <rPh sb="4" eb="5">
      <t>シャ</t>
    </rPh>
    <rPh sb="5" eb="7">
      <t>ジョウホウ</t>
    </rPh>
    <rPh sb="8" eb="10">
      <t>ホウコク</t>
    </rPh>
    <rPh sb="10" eb="12">
      <t>ガイヨウ</t>
    </rPh>
    <phoneticPr fontId="2"/>
  </si>
  <si>
    <t>事業者情報</t>
    <rPh sb="0" eb="3">
      <t>ジギョウシャ</t>
    </rPh>
    <rPh sb="3" eb="5">
      <t>ジョウホウ</t>
    </rPh>
    <phoneticPr fontId="2"/>
  </si>
  <si>
    <t>令和2年度第3次補正予算 事業承継・引継ぎ補助金（第1次公募）</t>
    <rPh sb="25" eb="26">
      <t>ダイ</t>
    </rPh>
    <rPh sb="27" eb="30">
      <t>ジコウボ</t>
    </rPh>
    <phoneticPr fontId="2"/>
  </si>
  <si>
    <t>令和2年度第3次補正予算 事業承継・引継ぎ補助金（第2次公募）</t>
    <rPh sb="25" eb="26">
      <t>ダイ</t>
    </rPh>
    <rPh sb="27" eb="30">
      <t>ジコウボ</t>
    </rPh>
    <phoneticPr fontId="2"/>
  </si>
  <si>
    <t>補助事業者名</t>
    <rPh sb="0" eb="5">
      <t>ホジョジギョウシャ</t>
    </rPh>
    <rPh sb="5" eb="6">
      <t>メイ</t>
    </rPh>
    <phoneticPr fontId="2"/>
  </si>
  <si>
    <t>交付決定通知書等に記載のある補助事業者名を入力してください。</t>
    <rPh sb="14" eb="19">
      <t>ホジョジギョウシャ</t>
    </rPh>
    <rPh sb="19" eb="20">
      <t>メイ</t>
    </rPh>
    <phoneticPr fontId="2"/>
  </si>
  <si>
    <t>交付申請番号</t>
    <rPh sb="0" eb="4">
      <t>コウフシンセイ</t>
    </rPh>
    <rPh sb="4" eb="6">
      <t>バンゴウ</t>
    </rPh>
    <phoneticPr fontId="2"/>
  </si>
  <si>
    <t>交付決定通知書等に記載のある交付申請番号（大文字の英字と数字の組み合わせ）を入力してください。</t>
    <rPh sb="0" eb="4">
      <t>コウフケッテイ</t>
    </rPh>
    <rPh sb="4" eb="7">
      <t>ツウチショ</t>
    </rPh>
    <rPh sb="7" eb="8">
      <t>トウ</t>
    </rPh>
    <rPh sb="9" eb="11">
      <t>キサイ</t>
    </rPh>
    <rPh sb="14" eb="20">
      <t>コウフシンセイバンゴウ</t>
    </rPh>
    <rPh sb="21" eb="24">
      <t>オオモジ</t>
    </rPh>
    <rPh sb="25" eb="27">
      <t>エイジ</t>
    </rPh>
    <rPh sb="28" eb="30">
      <t>スウジ</t>
    </rPh>
    <rPh sb="31" eb="32">
      <t>ク</t>
    </rPh>
    <rPh sb="33" eb="34">
      <t>ア</t>
    </rPh>
    <rPh sb="38" eb="40">
      <t>ニュウリョク</t>
    </rPh>
    <phoneticPr fontId="2"/>
  </si>
  <si>
    <t>令和3年度補正予算 事業承継・引継ぎ補助金（第1次公募）</t>
    <rPh sb="22" eb="23">
      <t>ダイ</t>
    </rPh>
    <rPh sb="24" eb="27">
      <t>ジコウボ</t>
    </rPh>
    <phoneticPr fontId="2"/>
  </si>
  <si>
    <t>令和3年度補正予算 事業承継・引継ぎ補助金（第2次公募）</t>
    <rPh sb="22" eb="23">
      <t>ダイ</t>
    </rPh>
    <rPh sb="24" eb="27">
      <t>ジコウボ</t>
    </rPh>
    <phoneticPr fontId="2"/>
  </si>
  <si>
    <t>期首年月日</t>
    <rPh sb="0" eb="5">
      <t>キシュネンガッピ</t>
    </rPh>
    <phoneticPr fontId="2"/>
  </si>
  <si>
    <t>令和3年度補正予算 事業承継・引継ぎ補助金（第3次公募）</t>
    <rPh sb="22" eb="23">
      <t>ダイ</t>
    </rPh>
    <rPh sb="24" eb="27">
      <t>ジコウボ</t>
    </rPh>
    <phoneticPr fontId="2"/>
  </si>
  <si>
    <t>令和3年度補正予算 事業承継・引継ぎ補助金（第4次公募）</t>
    <rPh sb="22" eb="23">
      <t>ダイ</t>
    </rPh>
    <rPh sb="24" eb="27">
      <t>ジコウボ</t>
    </rPh>
    <phoneticPr fontId="2"/>
  </si>
  <si>
    <t>中小企業生産性革命推進事業 事業承継・引継ぎ補助金（第5次公募）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</si>
  <si>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該当あり</t>
    <rPh sb="0" eb="2">
      <t>ガイトウ</t>
    </rPh>
    <phoneticPr fontId="2"/>
  </si>
  <si>
    <t>該当なし</t>
    <rPh sb="0" eb="2">
      <t>ガイトウ</t>
    </rPh>
    <phoneticPr fontId="2"/>
  </si>
  <si>
    <t>Ⅱ.年度事業化及び収益状況の概要</t>
    <phoneticPr fontId="2"/>
  </si>
  <si>
    <t>区分経理_損益計算書（全体／補助事業）</t>
    <rPh sb="0" eb="4">
      <t>クブンケイリ</t>
    </rPh>
    <rPh sb="5" eb="7">
      <t>ソンエキ</t>
    </rPh>
    <rPh sb="7" eb="10">
      <t>ケイサンショ</t>
    </rPh>
    <rPh sb="11" eb="13">
      <t>ゼンタイ</t>
    </rPh>
    <rPh sb="14" eb="18">
      <t>ホジョジギョウ</t>
    </rPh>
    <phoneticPr fontId="2"/>
  </si>
  <si>
    <t>（単位：円）</t>
    <rPh sb="1" eb="3">
      <t>タンイ</t>
    </rPh>
    <rPh sb="4" eb="5">
      <t>エン</t>
    </rPh>
    <phoneticPr fontId="2"/>
  </si>
  <si>
    <t>事業別の損益</t>
    <rPh sb="0" eb="2">
      <t>ジギョウ</t>
    </rPh>
    <rPh sb="2" eb="3">
      <t>ベツ</t>
    </rPh>
    <rPh sb="4" eb="6">
      <t>ソンエキ</t>
    </rPh>
    <phoneticPr fontId="2"/>
  </si>
  <si>
    <r>
      <t>補助事業以外の事業／部門分</t>
    </r>
    <r>
      <rPr>
        <sz val="11"/>
        <color rgb="FF0070C0"/>
        <rFont val="游ゴシック"/>
        <family val="3"/>
        <charset val="128"/>
      </rPr>
      <t>（任意入力）</t>
    </r>
    <rPh sb="0" eb="4">
      <t>ホジョジギョウ</t>
    </rPh>
    <rPh sb="4" eb="6">
      <t>イガイ</t>
    </rPh>
    <rPh sb="7" eb="9">
      <t>ジギョウ</t>
    </rPh>
    <rPh sb="10" eb="12">
      <t>ブモン</t>
    </rPh>
    <rPh sb="12" eb="13">
      <t>ブン</t>
    </rPh>
    <rPh sb="14" eb="16">
      <t>ニンイ</t>
    </rPh>
    <rPh sb="16" eb="18">
      <t>ニュウリョク</t>
    </rPh>
    <phoneticPr fontId="2"/>
  </si>
  <si>
    <t>事業名</t>
    <rPh sb="0" eb="3">
      <t>ジギョウメイ</t>
    </rPh>
    <phoneticPr fontId="2"/>
  </si>
  <si>
    <t>補助事業以外の従事者</t>
    <rPh sb="0" eb="4">
      <t>ホジョジギョウ</t>
    </rPh>
    <rPh sb="4" eb="6">
      <t>イガイ</t>
    </rPh>
    <rPh sb="7" eb="10">
      <t>ジュウジシャ</t>
    </rPh>
    <phoneticPr fontId="2"/>
  </si>
  <si>
    <t>従業員数(名)</t>
    <rPh sb="0" eb="4">
      <t>ジュウギョウインスウ</t>
    </rPh>
    <rPh sb="5" eb="6">
      <t>メイ</t>
    </rPh>
    <phoneticPr fontId="2"/>
  </si>
  <si>
    <t>Ⅲ.生産性向上に関する報告</t>
    <rPh sb="2" eb="4">
      <t>セイサン</t>
    </rPh>
    <rPh sb="4" eb="5">
      <t>セイ</t>
    </rPh>
    <rPh sb="5" eb="7">
      <t>コウジョウ</t>
    </rPh>
    <rPh sb="8" eb="9">
      <t>カン</t>
    </rPh>
    <rPh sb="11" eb="13">
      <t>ホウコク</t>
    </rPh>
    <phoneticPr fontId="2"/>
  </si>
  <si>
    <t>その他</t>
    <rPh sb="2" eb="3">
      <t>タ</t>
    </rPh>
    <phoneticPr fontId="3"/>
  </si>
  <si>
    <t>合計</t>
    <rPh sb="0" eb="2">
      <t>ゴウケイ</t>
    </rPh>
    <phoneticPr fontId="3"/>
  </si>
  <si>
    <t>繰延資産償却</t>
    <rPh sb="0" eb="2">
      <t>クリノベ</t>
    </rPh>
    <rPh sb="2" eb="4">
      <t>シサン</t>
    </rPh>
    <rPh sb="4" eb="6">
      <t>ショウキャク</t>
    </rPh>
    <phoneticPr fontId="4"/>
  </si>
  <si>
    <t>普通償却（小計）</t>
    <rPh sb="0" eb="2">
      <t>フツウ</t>
    </rPh>
    <rPh sb="2" eb="4">
      <t>ショウキャク</t>
    </rPh>
    <rPh sb="5" eb="7">
      <t>ショウケイ</t>
    </rPh>
    <phoneticPr fontId="3"/>
  </si>
  <si>
    <t>今回報告時</t>
    <rPh sb="0" eb="2">
      <t>コンカイ</t>
    </rPh>
    <rPh sb="2" eb="4">
      <t>ホウコク</t>
    </rPh>
    <rPh sb="4" eb="5">
      <t>ジ</t>
    </rPh>
    <phoneticPr fontId="2"/>
  </si>
  <si>
    <t>（うち、普通償却額）</t>
    <phoneticPr fontId="2"/>
  </si>
  <si>
    <t>（うち、特別償却額）</t>
    <phoneticPr fontId="2"/>
  </si>
  <si>
    <t>（以下余白）</t>
    <rPh sb="1" eb="3">
      <t>イカ</t>
    </rPh>
    <rPh sb="3" eb="5">
      <t>ヨハク</t>
    </rPh>
    <phoneticPr fontId="2"/>
  </si>
  <si>
    <t>補助金名</t>
    <rPh sb="0" eb="4">
      <t>ホジョキンメイ</t>
    </rPh>
    <phoneticPr fontId="2"/>
  </si>
  <si>
    <t>補助事業完了期限日</t>
    <rPh sb="0" eb="4">
      <t>ホジョジギョウ</t>
    </rPh>
    <rPh sb="4" eb="6">
      <t>カンリョウ</t>
    </rPh>
    <rPh sb="6" eb="9">
      <t>キゲンビ</t>
    </rPh>
    <phoneticPr fontId="2"/>
  </si>
  <si>
    <t>生産性向上要件</t>
    <rPh sb="0" eb="3">
      <t>セイサンセイ</t>
    </rPh>
    <rPh sb="3" eb="5">
      <t>コウジョウ</t>
    </rPh>
    <rPh sb="5" eb="7">
      <t>ヨウケン</t>
    </rPh>
    <phoneticPr fontId="2"/>
  </si>
  <si>
    <t>生産性向上要件（補足）</t>
    <rPh sb="0" eb="3">
      <t>セイサンセイ</t>
    </rPh>
    <rPh sb="3" eb="5">
      <t>コウジョウ</t>
    </rPh>
    <rPh sb="5" eb="7">
      <t>ヨウケン</t>
    </rPh>
    <rPh sb="8" eb="10">
      <t>ホソク</t>
    </rPh>
    <phoneticPr fontId="2"/>
  </si>
  <si>
    <t>賃上げ要件</t>
    <rPh sb="0" eb="2">
      <t>チンア</t>
    </rPh>
    <rPh sb="3" eb="5">
      <t>ヨウケン</t>
    </rPh>
    <phoneticPr fontId="2"/>
  </si>
  <si>
    <t>n/a</t>
    <phoneticPr fontId="2"/>
  </si>
  <si>
    <t>令和3年度当初予算 事業承継・引継ぎ補助金</t>
    <phoneticPr fontId="2"/>
  </si>
  <si>
    <t>該当あり/なし</t>
    <rPh sb="0" eb="2">
      <t>ガイトウ</t>
    </rPh>
    <phoneticPr fontId="2"/>
  </si>
  <si>
    <t>補助上限額引上げの要件（400→600万円）</t>
    <rPh sb="0" eb="5">
      <t>ホジョジョウゲンガク</t>
    </rPh>
    <rPh sb="5" eb="7">
      <t>ヒキア</t>
    </rPh>
    <rPh sb="9" eb="11">
      <t>ヨウケン</t>
    </rPh>
    <rPh sb="19" eb="20">
      <t>マン</t>
    </rPh>
    <rPh sb="20" eb="21">
      <t>エン</t>
    </rPh>
    <phoneticPr fontId="2"/>
  </si>
  <si>
    <t>補助上限額引上げの要件（400→600万円）</t>
    <rPh sb="0" eb="5">
      <t>ホジョジョウゲンガク</t>
    </rPh>
    <rPh sb="5" eb="7">
      <t>ヒキア</t>
    </rPh>
    <rPh sb="9" eb="11">
      <t>ヨウケン</t>
    </rPh>
    <phoneticPr fontId="2"/>
  </si>
  <si>
    <t>令和4年度当初予算 事業承継・引継ぎ補助金</t>
    <phoneticPr fontId="2"/>
  </si>
  <si>
    <t>補助上限額引上げの要件（300→500万円）</t>
    <rPh sb="0" eb="5">
      <t>ホジョジョウゲンガク</t>
    </rPh>
    <rPh sb="5" eb="7">
      <t>ヒキア</t>
    </rPh>
    <rPh sb="9" eb="11">
      <t>ヨウケン</t>
    </rPh>
    <phoneticPr fontId="2"/>
  </si>
  <si>
    <t>加点要素</t>
    <rPh sb="0" eb="2">
      <t>カテン</t>
    </rPh>
    <rPh sb="2" eb="4">
      <t>ヨウソ</t>
    </rPh>
    <phoneticPr fontId="2"/>
  </si>
  <si>
    <t>申請上の必須要件</t>
    <rPh sb="0" eb="3">
      <t>シンセイジョウ</t>
    </rPh>
    <rPh sb="4" eb="6">
      <t>ヒッス</t>
    </rPh>
    <rPh sb="6" eb="8">
      <t>ヨウケン</t>
    </rPh>
    <phoneticPr fontId="2"/>
  </si>
  <si>
    <t>補助上限額引上げの要件</t>
    <rPh sb="0" eb="5">
      <t>ホジョジョウゲンガク</t>
    </rPh>
    <rPh sb="5" eb="7">
      <t>ヒキア</t>
    </rPh>
    <rPh sb="9" eb="11">
      <t>ヨウケン</t>
    </rPh>
    <phoneticPr fontId="2"/>
  </si>
  <si>
    <t>中小企業生産性革命推進事業 事業承継・引継ぎ補助金（第6次公募）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</si>
  <si>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事業承継・引継ぎ補助金（第7次公募）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</si>
  <si>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事業承継・引継ぎ補助金（第8次公募）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</si>
  <si>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事業承継・引継ぎ補助金（第9次公募）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</si>
  <si>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補助上限額引上げの要件/加点要素</t>
    <rPh sb="0" eb="5">
      <t>ホジョジョウゲンガク</t>
    </rPh>
    <rPh sb="5" eb="7">
      <t>ヒキア</t>
    </rPh>
    <rPh sb="9" eb="11">
      <t>ヨウケン</t>
    </rPh>
    <rPh sb="12" eb="14">
      <t>カテン</t>
    </rPh>
    <rPh sb="14" eb="16">
      <t>ヨウソ</t>
    </rPh>
    <phoneticPr fontId="2"/>
  </si>
  <si>
    <t>補助上限額引上げの要件/加点要素</t>
    <rPh sb="0" eb="5">
      <t>ホジョジョウゲンガク</t>
    </rPh>
    <rPh sb="5" eb="7">
      <t>ヒキア</t>
    </rPh>
    <rPh sb="9" eb="11">
      <t>ヨウケン</t>
    </rPh>
    <phoneticPr fontId="2"/>
  </si>
  <si>
    <t>判定①</t>
    <rPh sb="0" eb="2">
      <t>ハンテイ</t>
    </rPh>
    <phoneticPr fontId="2"/>
  </si>
  <si>
    <t>中小企業生産性革命推進事業 事業承継・引継ぎ補助金（第10次公募）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9" eb="32">
      <t>ジコウボ</t>
    </rPh>
    <phoneticPr fontId="2"/>
  </si>
  <si>
    <t>財務数値</t>
    <rPh sb="0" eb="4">
      <t>ザイムスウチ</t>
    </rPh>
    <phoneticPr fontId="2"/>
  </si>
  <si>
    <t>回答可能</t>
    <rPh sb="0" eb="2">
      <t>カイトウ</t>
    </rPh>
    <rPh sb="2" eb="4">
      <t>カノウ</t>
    </rPh>
    <phoneticPr fontId="2"/>
  </si>
  <si>
    <t>回答不可</t>
    <rPh sb="0" eb="4">
      <t>カイトウフカ</t>
    </rPh>
    <phoneticPr fontId="2"/>
  </si>
  <si>
    <t>（回答不可の場合）その理由</t>
    <rPh sb="1" eb="5">
      <t>カイトウフカ</t>
    </rPh>
    <rPh sb="6" eb="8">
      <t>バアイ</t>
    </rPh>
    <rPh sb="11" eb="13">
      <t>リユウ</t>
    </rPh>
    <phoneticPr fontId="2"/>
  </si>
  <si>
    <t>1. 買い手支援類型：譲渡対象の法人格を残している（予定含む）</t>
    <phoneticPr fontId="2"/>
  </si>
  <si>
    <t>2. 買い手支援類型：譲渡対象の法人または事業を買い手側の法人格によって吸収・合併している（予定含む）</t>
    <phoneticPr fontId="2"/>
  </si>
  <si>
    <t>3. 買い手支援類型：1,2に該当しない（予定含む）</t>
    <phoneticPr fontId="2"/>
  </si>
  <si>
    <t>4. 売り手支援類型：譲渡対象の法人または事業を譲渡し、買い手側の子会社として法人格が存続している（予定含む）</t>
    <phoneticPr fontId="2"/>
  </si>
  <si>
    <t>5. 売り手支援類型：譲渡対象の法人または事業を譲渡し、買い手側の法人に吸収・合併されている（予定含む）</t>
    <phoneticPr fontId="2"/>
  </si>
  <si>
    <t>賃上げ要件の充足による加点を申請している事業者は「該当あり」を選択してください。</t>
    <rPh sb="0" eb="2">
      <t>チンア</t>
    </rPh>
    <rPh sb="3" eb="5">
      <t>ヨウケン</t>
    </rPh>
    <rPh sb="6" eb="8">
      <t>ジュウソク</t>
    </rPh>
    <rPh sb="11" eb="13">
      <t>カテン</t>
    </rPh>
    <rPh sb="14" eb="16">
      <t>シンセイ</t>
    </rPh>
    <rPh sb="20" eb="23">
      <t>ジギョウシャ</t>
    </rPh>
    <rPh sb="25" eb="27">
      <t>ガイトウ</t>
    </rPh>
    <rPh sb="31" eb="33">
      <t>センタク</t>
    </rPh>
    <phoneticPr fontId="2"/>
  </si>
  <si>
    <t>Ⅴ.賃金引上げに関する報告</t>
    <rPh sb="2" eb="4">
      <t>チンギン</t>
    </rPh>
    <rPh sb="4" eb="6">
      <t>ヒキア</t>
    </rPh>
    <rPh sb="8" eb="9">
      <t>カン</t>
    </rPh>
    <rPh sb="11" eb="13">
      <t>ホウコク</t>
    </rPh>
    <phoneticPr fontId="2"/>
  </si>
  <si>
    <t>年買法</t>
    <rPh sb="0" eb="2">
      <t>ネンバイ</t>
    </rPh>
    <rPh sb="2" eb="3">
      <t>ホウ</t>
    </rPh>
    <phoneticPr fontId="2"/>
  </si>
  <si>
    <t>DCF法</t>
    <rPh sb="3" eb="4">
      <t>ホウ</t>
    </rPh>
    <phoneticPr fontId="2"/>
  </si>
  <si>
    <t>その他</t>
    <rPh sb="2" eb="3">
      <t>タ</t>
    </rPh>
    <phoneticPr fontId="2"/>
  </si>
  <si>
    <t>6. 売り手支援類型：4,5に該当しない（予定含む）</t>
    <phoneticPr fontId="2"/>
  </si>
  <si>
    <t>以下は、経営資源の引継ぎが実現している買い手支援類型の事業者のみ記入してください。</t>
    <rPh sb="0" eb="2">
      <t>イカ</t>
    </rPh>
    <rPh sb="4" eb="8">
      <t>ケイエイシゲン</t>
    </rPh>
    <rPh sb="9" eb="11">
      <t>ヒキツ</t>
    </rPh>
    <rPh sb="13" eb="15">
      <t>ジツゲン</t>
    </rPh>
    <rPh sb="19" eb="20">
      <t>カ</t>
    </rPh>
    <rPh sb="21" eb="26">
      <t>テシエンルイケイ</t>
    </rPh>
    <rPh sb="27" eb="30">
      <t>ジギョウシャ</t>
    </rPh>
    <rPh sb="32" eb="34">
      <t>キニュウ</t>
    </rPh>
    <phoneticPr fontId="2"/>
  </si>
  <si>
    <t>Ⅳ.譲受に伴う投資対効果</t>
    <rPh sb="2" eb="4">
      <t>ユズリウケ</t>
    </rPh>
    <rPh sb="5" eb="6">
      <t>トモナ</t>
    </rPh>
    <rPh sb="7" eb="9">
      <t>トウシ</t>
    </rPh>
    <rPh sb="9" eb="10">
      <t>タイ</t>
    </rPh>
    <rPh sb="10" eb="12">
      <t>コウカ</t>
    </rPh>
    <phoneticPr fontId="2"/>
  </si>
  <si>
    <t>修正簿価純資産法</t>
    <rPh sb="0" eb="2">
      <t>シュウセイ</t>
    </rPh>
    <rPh sb="2" eb="8">
      <t>ボカジュンシサンホウ</t>
    </rPh>
    <phoneticPr fontId="2"/>
  </si>
  <si>
    <t>マルチプル法</t>
    <rPh sb="5" eb="6">
      <t>ホウ</t>
    </rPh>
    <phoneticPr fontId="2"/>
  </si>
  <si>
    <t>（①でその他を選んだ場合）採用したバリュエーション手法</t>
    <rPh sb="5" eb="6">
      <t>タ</t>
    </rPh>
    <rPh sb="7" eb="8">
      <t>エラ</t>
    </rPh>
    <rPh sb="10" eb="12">
      <t>バアイ</t>
    </rPh>
    <rPh sb="13" eb="15">
      <t>サイヨウ</t>
    </rPh>
    <rPh sb="25" eb="27">
      <t>シュホウ</t>
    </rPh>
    <phoneticPr fontId="2"/>
  </si>
  <si>
    <t>（売り手支援類型のみ）譲渡した対象会社（事業）における財務数値回答可否</t>
    <rPh sb="1" eb="2">
      <t>ウ</t>
    </rPh>
    <rPh sb="3" eb="8">
      <t>テシエンルイケイ</t>
    </rPh>
    <rPh sb="11" eb="13">
      <t>ジョウト</t>
    </rPh>
    <rPh sb="15" eb="17">
      <t>タイショウ</t>
    </rPh>
    <rPh sb="17" eb="19">
      <t>カイシャ</t>
    </rPh>
    <rPh sb="20" eb="22">
      <t>ジギョウ</t>
    </rPh>
    <rPh sb="27" eb="31">
      <t>ザイムスウチ</t>
    </rPh>
    <rPh sb="31" eb="33">
      <t>カイトウ</t>
    </rPh>
    <rPh sb="33" eb="35">
      <t>カヒ</t>
    </rPh>
    <phoneticPr fontId="2"/>
  </si>
  <si>
    <t>②譲渡価額（単位：円）</t>
    <rPh sb="1" eb="3">
      <t>ジョウト</t>
    </rPh>
    <rPh sb="3" eb="5">
      <t>カガク</t>
    </rPh>
    <phoneticPr fontId="4"/>
  </si>
  <si>
    <r>
      <t xml:space="preserve">（単位：円）
</t>
    </r>
    <r>
      <rPr>
        <sz val="11"/>
        <color rgb="FF0070C0"/>
        <rFont val="游ゴシック"/>
        <family val="3"/>
        <charset val="128"/>
      </rPr>
      <t>※青字数字は、所得税青色申告決算書上の項目番号を示しています</t>
    </r>
    <rPh sb="1" eb="3">
      <t>タンイ</t>
    </rPh>
    <rPh sb="4" eb="5">
      <t>エン</t>
    </rPh>
    <rPh sb="9" eb="10">
      <t>ジ</t>
    </rPh>
    <phoneticPr fontId="2"/>
  </si>
  <si>
    <r>
      <t>差引原価（売上原価）　</t>
    </r>
    <r>
      <rPr>
        <sz val="11"/>
        <color rgb="FF0070C0"/>
        <rFont val="游ゴシック"/>
        <family val="3"/>
        <charset val="128"/>
      </rPr>
      <t>⑥</t>
    </r>
    <rPh sb="0" eb="4">
      <t>サシヒキゲンカ</t>
    </rPh>
    <rPh sb="5" eb="7">
      <t>ウリアゲ</t>
    </rPh>
    <rPh sb="7" eb="9">
      <t>ゲンカ</t>
    </rPh>
    <phoneticPr fontId="1"/>
  </si>
  <si>
    <r>
      <t>売上高　</t>
    </r>
    <r>
      <rPr>
        <sz val="11"/>
        <color rgb="FF0070C0"/>
        <rFont val="游ゴシック"/>
        <family val="3"/>
        <charset val="128"/>
      </rPr>
      <t>①</t>
    </r>
    <rPh sb="0" eb="2">
      <t>ウリアゲ</t>
    </rPh>
    <rPh sb="2" eb="3">
      <t>ダカ</t>
    </rPh>
    <phoneticPr fontId="1"/>
  </si>
  <si>
    <r>
      <t>差引金額（売上総利益）　</t>
    </r>
    <r>
      <rPr>
        <sz val="11"/>
        <color rgb="FF0070C0"/>
        <rFont val="游ゴシック"/>
        <family val="3"/>
        <charset val="128"/>
      </rPr>
      <t>⑦</t>
    </r>
    <rPh sb="0" eb="4">
      <t>サシヒキキンガク</t>
    </rPh>
    <rPh sb="5" eb="7">
      <t>ウリア</t>
    </rPh>
    <rPh sb="7" eb="10">
      <t>ソウリエキ</t>
    </rPh>
    <phoneticPr fontId="1"/>
  </si>
  <si>
    <r>
      <t>経費　計（経費合計額）　</t>
    </r>
    <r>
      <rPr>
        <sz val="11"/>
        <color rgb="FF0070C0"/>
        <rFont val="游ゴシック"/>
        <family val="3"/>
        <charset val="128"/>
      </rPr>
      <t>㉜</t>
    </r>
    <rPh sb="0" eb="2">
      <t>ケイヒ</t>
    </rPh>
    <rPh sb="3" eb="4">
      <t>ケイ</t>
    </rPh>
    <rPh sb="5" eb="10">
      <t>ケイヒゴウケイガク</t>
    </rPh>
    <phoneticPr fontId="1"/>
  </si>
  <si>
    <r>
      <t>差引金額　</t>
    </r>
    <r>
      <rPr>
        <sz val="11"/>
        <color rgb="FF0070C0"/>
        <rFont val="游ゴシック"/>
        <family val="3"/>
        <charset val="128"/>
      </rPr>
      <t>㉝</t>
    </r>
    <rPh sb="0" eb="4">
      <t>サシヒキキンガク</t>
    </rPh>
    <phoneticPr fontId="1"/>
  </si>
  <si>
    <r>
      <t>繰戻額等　計　</t>
    </r>
    <r>
      <rPr>
        <b/>
        <sz val="11"/>
        <color rgb="FF0070C0"/>
        <rFont val="游ゴシック"/>
        <family val="3"/>
        <charset val="128"/>
      </rPr>
      <t>㊲</t>
    </r>
    <rPh sb="0" eb="2">
      <t>クリモドシ</t>
    </rPh>
    <rPh sb="2" eb="3">
      <t>ガク</t>
    </rPh>
    <rPh sb="3" eb="4">
      <t>トウ</t>
    </rPh>
    <rPh sb="5" eb="6">
      <t>ケイ</t>
    </rPh>
    <phoneticPr fontId="1"/>
  </si>
  <si>
    <r>
      <t>繰入額等　計　</t>
    </r>
    <r>
      <rPr>
        <b/>
        <sz val="11"/>
        <color rgb="FF0070C0"/>
        <rFont val="游ゴシック"/>
        <family val="3"/>
        <charset val="128"/>
      </rPr>
      <t>㊷</t>
    </r>
    <rPh sb="0" eb="3">
      <t>クリイレガク</t>
    </rPh>
    <rPh sb="3" eb="4">
      <t>トウ</t>
    </rPh>
    <rPh sb="5" eb="6">
      <t>ケイ</t>
    </rPh>
    <phoneticPr fontId="1"/>
  </si>
  <si>
    <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</si>
  <si>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青色申告特別控除　</t>
    </r>
    <r>
      <rPr>
        <b/>
        <sz val="11"/>
        <color rgb="FF0070C0"/>
        <rFont val="游ゴシック"/>
        <family val="3"/>
        <charset val="128"/>
      </rPr>
      <t>㊹</t>
    </r>
    <rPh sb="0" eb="4">
      <t>アオイロシンコク</t>
    </rPh>
    <rPh sb="4" eb="6">
      <t>トクベツ</t>
    </rPh>
    <rPh sb="6" eb="8">
      <t>コウジョ</t>
    </rPh>
    <phoneticPr fontId="1"/>
  </si>
  <si>
    <r>
      <t>所得金額　</t>
    </r>
    <r>
      <rPr>
        <b/>
        <sz val="11"/>
        <color rgb="FF0070C0"/>
        <rFont val="游ゴシック"/>
        <family val="3"/>
        <charset val="128"/>
      </rPr>
      <t>㊺</t>
    </r>
    <rPh sb="0" eb="2">
      <t>ショトク</t>
    </rPh>
    <rPh sb="2" eb="4">
      <t>キンガク</t>
    </rPh>
    <phoneticPr fontId="1"/>
  </si>
  <si>
    <r>
      <t>専従者給与</t>
    </r>
    <r>
      <rPr>
        <b/>
        <sz val="11"/>
        <color rgb="FF0070C0"/>
        <rFont val="游ゴシック"/>
        <family val="3"/>
        <charset val="128"/>
        <scheme val="minor"/>
      </rPr>
      <t>　㊳</t>
    </r>
    <rPh sb="0" eb="3">
      <t>センジュウシャ</t>
    </rPh>
    <rPh sb="3" eb="5">
      <t>キュウヨ</t>
    </rPh>
    <phoneticPr fontId="29"/>
  </si>
  <si>
    <r>
      <rPr>
        <sz val="10"/>
        <color theme="1"/>
        <rFont val="游ゴシック"/>
        <family val="3"/>
        <charset val="128"/>
        <scheme val="minor"/>
      </rP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</si>
  <si>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福利厚生費　</t>
    </r>
    <r>
      <rPr>
        <b/>
        <sz val="11"/>
        <color rgb="FF0070C0"/>
        <rFont val="游ゴシック"/>
        <family val="3"/>
        <charset val="128"/>
        <scheme val="minor"/>
      </rPr>
      <t>⑲</t>
    </r>
    <rPh sb="0" eb="2">
      <t>フクリ</t>
    </rPh>
    <rPh sb="2" eb="5">
      <t>コウセイヒ</t>
    </rPh>
    <phoneticPr fontId="4"/>
  </si>
  <si>
    <r>
      <t>専従者給与　</t>
    </r>
    <r>
      <rPr>
        <b/>
        <sz val="11"/>
        <color rgb="FF0070C0"/>
        <rFont val="游ゴシック"/>
        <family val="3"/>
        <charset val="128"/>
        <scheme val="minor"/>
      </rPr>
      <t>㊳</t>
    </r>
    <rPh sb="0" eb="3">
      <t>センジュウシャ</t>
    </rPh>
    <rPh sb="3" eb="5">
      <t>キュウヨ</t>
    </rPh>
    <phoneticPr fontId="4"/>
  </si>
  <si>
    <t>法定福利費</t>
    <rPh sb="0" eb="2">
      <t>ホウテイ</t>
    </rPh>
    <rPh sb="2" eb="5">
      <t>フクリヒ</t>
    </rPh>
    <phoneticPr fontId="4"/>
  </si>
  <si>
    <t>全体</t>
    <rPh sb="0" eb="2">
      <t>ゼンタイ</t>
    </rPh>
    <phoneticPr fontId="2"/>
  </si>
  <si>
    <t>合計</t>
    <rPh sb="0" eb="2">
      <t>ゴウケイ</t>
    </rPh>
    <phoneticPr fontId="31"/>
  </si>
  <si>
    <r>
      <t>③差引金額（売上総利益）</t>
    </r>
    <r>
      <rPr>
        <b/>
        <sz val="11"/>
        <color rgb="FF0070C0"/>
        <rFont val="游ゴシック"/>
        <family val="3"/>
        <charset val="128"/>
        <scheme val="minor"/>
      </rPr>
      <t>　⑦</t>
    </r>
    <rPh sb="1" eb="3">
      <t>サシヒキ</t>
    </rPh>
    <rPh sb="3" eb="5">
      <t>キンガク</t>
    </rPh>
    <phoneticPr fontId="2"/>
  </si>
  <si>
    <t>④販売費および一般管理費計算は以下の表で行ってください（単位：円）</t>
    <rPh sb="1" eb="4">
      <t>ハンバイヒ</t>
    </rPh>
    <rPh sb="7" eb="12">
      <t>イッパンカンリヒ</t>
    </rPh>
    <rPh sb="12" eb="14">
      <t>ケイサン</t>
    </rPh>
    <rPh sb="15" eb="17">
      <t>イカ</t>
    </rPh>
    <rPh sb="18" eb="19">
      <t>ヒョウ</t>
    </rPh>
    <rPh sb="20" eb="21">
      <t>オコナ</t>
    </rPh>
    <rPh sb="28" eb="30">
      <t>タンイ</t>
    </rPh>
    <rPh sb="31" eb="32">
      <t>エン</t>
    </rPh>
    <phoneticPr fontId="2"/>
  </si>
  <si>
    <t>青色申告書の転記箇所</t>
    <rPh sb="0" eb="5">
      <t>アオイロシンコクショ</t>
    </rPh>
    <rPh sb="6" eb="10">
      <t>テンキカショ</t>
    </rPh>
    <phoneticPr fontId="2"/>
  </si>
  <si>
    <t>今回報告時</t>
    <rPh sb="0" eb="2">
      <t>コンカイ</t>
    </rPh>
    <rPh sb="2" eb="5">
      <t>ホウコクジ</t>
    </rPh>
    <phoneticPr fontId="2"/>
  </si>
  <si>
    <t>経費計（㉜）</t>
    <rPh sb="0" eb="3">
      <t>ケイヒケイ</t>
    </rPh>
    <phoneticPr fontId="2"/>
  </si>
  <si>
    <t>利子割引料（㉒）</t>
    <rPh sb="0" eb="2">
      <t>リシ</t>
    </rPh>
    <rPh sb="2" eb="5">
      <t>ワリビキリョウ</t>
    </rPh>
    <phoneticPr fontId="2"/>
  </si>
  <si>
    <t>繰戻額等計（㊲）</t>
    <rPh sb="0" eb="2">
      <t>クリモドシ</t>
    </rPh>
    <rPh sb="2" eb="3">
      <t>ガク</t>
    </rPh>
    <rPh sb="3" eb="4">
      <t>トウ</t>
    </rPh>
    <rPh sb="4" eb="5">
      <t>ケイ</t>
    </rPh>
    <phoneticPr fontId="2"/>
  </si>
  <si>
    <t>繰入額等計（㊷）</t>
    <rPh sb="0" eb="3">
      <t>クリイレガク</t>
    </rPh>
    <rPh sb="3" eb="4">
      <t>トウ</t>
    </rPh>
    <rPh sb="4" eb="5">
      <t>ケイ</t>
    </rPh>
    <phoneticPr fontId="2"/>
  </si>
  <si>
    <t>合計</t>
    <rPh sb="0" eb="2">
      <t>ゴウケイ</t>
    </rPh>
    <phoneticPr fontId="2"/>
  </si>
  <si>
    <t>⑤営業利益（③-④）</t>
  </si>
  <si>
    <t>⑥給与支給総額</t>
    <rPh sb="1" eb="2">
      <t>キュウ</t>
    </rPh>
    <rPh sb="2" eb="3">
      <t>ヨ</t>
    </rPh>
    <rPh sb="3" eb="4">
      <t>シ</t>
    </rPh>
    <rPh sb="4" eb="5">
      <t>キュウ</t>
    </rPh>
    <rPh sb="5" eb="6">
      <t>ソウ</t>
    </rPh>
    <rPh sb="6" eb="7">
      <t>ガク</t>
    </rPh>
    <phoneticPr fontId="3"/>
  </si>
  <si>
    <t>⑦人件費</t>
    <phoneticPr fontId="2"/>
  </si>
  <si>
    <t>⑧減価償却額</t>
    <phoneticPr fontId="2"/>
  </si>
  <si>
    <t>⑪一人当たりの付加価値額</t>
    <phoneticPr fontId="2"/>
  </si>
  <si>
    <t>⑨付加価値額（⑤＋⑦＋⑧）</t>
    <phoneticPr fontId="2"/>
  </si>
  <si>
    <r>
      <t>①売上高　</t>
    </r>
    <r>
      <rPr>
        <b/>
        <sz val="11"/>
        <color rgb="FF0070C0"/>
        <rFont val="游ゴシック"/>
        <family val="3"/>
        <charset val="128"/>
        <scheme val="minor"/>
      </rPr>
      <t>①</t>
    </r>
    <phoneticPr fontId="2"/>
  </si>
  <si>
    <t>Ⅱ.年度事業化及び収益状況の概要</t>
  </si>
  <si>
    <t>Ⅳ.譲受に伴う投資対効果</t>
    <rPh sb="2" eb="4">
      <t>ジョウジュ</t>
    </rPh>
    <rPh sb="5" eb="6">
      <t>トモナ</t>
    </rPh>
    <rPh sb="7" eb="9">
      <t>トウシ</t>
    </rPh>
    <rPh sb="9" eb="10">
      <t>タイ</t>
    </rPh>
    <rPh sb="10" eb="12">
      <t>コウカ</t>
    </rPh>
    <phoneticPr fontId="2"/>
  </si>
  <si>
    <t>Ⅴ.賃金引上げに関する報告</t>
    <phoneticPr fontId="2"/>
  </si>
  <si>
    <t>_1</t>
    <phoneticPr fontId="2"/>
  </si>
  <si>
    <t>_2</t>
  </si>
  <si>
    <t>_3</t>
  </si>
  <si>
    <t>_4</t>
  </si>
  <si>
    <t>_5</t>
  </si>
  <si>
    <t>_6</t>
  </si>
  <si>
    <t>（上記で3と6を選んだ場合）形態</t>
    <rPh sb="1" eb="3">
      <t>ジョウキ</t>
    </rPh>
    <rPh sb="8" eb="9">
      <t>エラ</t>
    </rPh>
    <rPh sb="11" eb="13">
      <t>バアイ</t>
    </rPh>
    <rPh sb="14" eb="16">
      <t>ケイタイ</t>
    </rPh>
    <phoneticPr fontId="2"/>
  </si>
  <si>
    <t>バリュエーション</t>
    <phoneticPr fontId="2"/>
  </si>
  <si>
    <t>〇</t>
    <phoneticPr fontId="2"/>
  </si>
  <si>
    <t>×</t>
    <phoneticPr fontId="2"/>
  </si>
  <si>
    <r>
      <t>④販売費及び一般管理費</t>
    </r>
    <r>
      <rPr>
        <b/>
        <sz val="11"/>
        <color rgb="FF0070C0"/>
        <rFont val="游ゴシック"/>
        <family val="3"/>
        <charset val="128"/>
        <scheme val="minor"/>
      </rPr>
      <t xml:space="preserve"> ※下参照</t>
    </r>
    <rPh sb="13" eb="14">
      <t>シタ</t>
    </rPh>
    <rPh sb="14" eb="16">
      <t>サンショウ</t>
    </rPh>
    <phoneticPr fontId="2"/>
  </si>
  <si>
    <t>③現預金（譲渡対象外の場合は入力不要）</t>
    <rPh sb="1" eb="4">
      <t>ゲンヨキン</t>
    </rPh>
    <rPh sb="5" eb="7">
      <t>ジョウト</t>
    </rPh>
    <rPh sb="7" eb="9">
      <t>タイショウ</t>
    </rPh>
    <rPh sb="9" eb="10">
      <t>ガイ</t>
    </rPh>
    <rPh sb="11" eb="13">
      <t>バアイ</t>
    </rPh>
    <rPh sb="14" eb="16">
      <t>ニュウリョク</t>
    </rPh>
    <rPh sb="16" eb="18">
      <t>フヨウ</t>
    </rPh>
    <phoneticPr fontId="2"/>
  </si>
  <si>
    <t>④有利子負債（譲渡対象外の場合は入力不要）</t>
    <rPh sb="1" eb="6">
      <t>ユウリシフサイ</t>
    </rPh>
    <phoneticPr fontId="2"/>
  </si>
  <si>
    <t>中小企業生産性革命推進事業 事業承継・M&amp;A補助金（第11次公募）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</si>
  <si>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・売り手支援類型で公募申請時に加点要件に係る賃上げ申請を行った事業者は、買い手側に賃上げ状況を確認の上、記入してください。</t>
    <rPh sb="1" eb="2">
      <t>ウ</t>
    </rPh>
    <rPh sb="3" eb="4">
      <t>テ</t>
    </rPh>
    <rPh sb="4" eb="6">
      <t>シエン</t>
    </rPh>
    <rPh sb="6" eb="8">
      <t>ルイケイ</t>
    </rPh>
    <rPh sb="9" eb="13">
      <t>コウボシンセイ</t>
    </rPh>
    <rPh sb="13" eb="14">
      <t>ジ</t>
    </rPh>
    <rPh sb="15" eb="17">
      <t>カテン</t>
    </rPh>
    <rPh sb="17" eb="19">
      <t>ヨウケン</t>
    </rPh>
    <rPh sb="20" eb="21">
      <t>カカ</t>
    </rPh>
    <rPh sb="22" eb="24">
      <t>チンア</t>
    </rPh>
    <rPh sb="25" eb="27">
      <t>シンセイ</t>
    </rPh>
    <rPh sb="28" eb="29">
      <t>オコナ</t>
    </rPh>
    <rPh sb="31" eb="34">
      <t>ジギョウシャ</t>
    </rPh>
    <rPh sb="36" eb="37">
      <t>カ</t>
    </rPh>
    <rPh sb="38" eb="39">
      <t>テ</t>
    </rPh>
    <rPh sb="39" eb="40">
      <t>ガワ</t>
    </rPh>
    <rPh sb="41" eb="43">
      <t>チンア</t>
    </rPh>
    <rPh sb="44" eb="46">
      <t>ジョウキョウ</t>
    </rPh>
    <rPh sb="47" eb="49">
      <t>カクニン</t>
    </rPh>
    <rPh sb="50" eb="51">
      <t>ウエ</t>
    </rPh>
    <rPh sb="52" eb="54">
      <t>キニュウ</t>
    </rPh>
    <phoneticPr fontId="2"/>
  </si>
  <si>
    <r>
      <t>給料賃金　</t>
    </r>
    <r>
      <rPr>
        <b/>
        <sz val="11"/>
        <color rgb="FF0070C0"/>
        <rFont val="游ゴシック"/>
        <family val="3"/>
        <charset val="128"/>
        <scheme val="minor"/>
      </rPr>
      <t>⑳</t>
    </r>
    <rPh sb="0" eb="2">
      <t>キュウリョウ</t>
    </rPh>
    <rPh sb="2" eb="4">
      <t>チンギン</t>
    </rPh>
    <phoneticPr fontId="29"/>
  </si>
  <si>
    <r>
      <t>給料賃金　</t>
    </r>
    <r>
      <rPr>
        <b/>
        <sz val="11"/>
        <color rgb="FF0070C0"/>
        <rFont val="游ゴシック"/>
        <family val="3"/>
        <charset val="128"/>
        <scheme val="minor"/>
      </rPr>
      <t>⑳</t>
    </r>
    <rPh sb="0" eb="2">
      <t>キュウリョウ</t>
    </rPh>
    <rPh sb="2" eb="4">
      <t>チンギン</t>
    </rPh>
    <phoneticPr fontId="4"/>
  </si>
  <si>
    <r>
      <t>②差引原価（売上原価）　</t>
    </r>
    <r>
      <rPr>
        <b/>
        <sz val="11"/>
        <color rgb="FF0070C0"/>
        <rFont val="游ゴシック"/>
        <family val="3"/>
        <charset val="128"/>
        <scheme val="minor"/>
      </rPr>
      <t>⑥</t>
    </r>
    <phoneticPr fontId="2"/>
  </si>
  <si>
    <t>・入力ヒントをセル内のメモにて記載している項目がございますので、適宜ご確認の上、入力してください。</t>
    <rPh sb="1" eb="3">
      <t>ニュウリョク</t>
    </rPh>
    <rPh sb="15" eb="17">
      <t>キサイ</t>
    </rPh>
    <rPh sb="21" eb="23">
      <t>コウモク</t>
    </rPh>
    <rPh sb="32" eb="34">
      <t>テキギ</t>
    </rPh>
    <rPh sb="35" eb="37">
      <t>カクニン</t>
    </rPh>
    <rPh sb="38" eb="39">
      <t>ウエ</t>
    </rPh>
    <rPh sb="40" eb="42">
      <t>ニュウリョク</t>
    </rPh>
    <phoneticPr fontId="2"/>
  </si>
  <si>
    <t>加点に伴う賃上げ申請</t>
    <rPh sb="0" eb="2">
      <t>カテン</t>
    </rPh>
    <rPh sb="3" eb="4">
      <t>トモナ</t>
    </rPh>
    <rPh sb="5" eb="7">
      <t>チンア</t>
    </rPh>
    <rPh sb="8" eb="10">
      <t>シンセイ</t>
    </rPh>
    <phoneticPr fontId="2"/>
  </si>
  <si>
    <t>前事業年度</t>
    <rPh sb="0" eb="1">
      <t>マエ</t>
    </rPh>
    <rPh sb="1" eb="3">
      <t>ジギョウ</t>
    </rPh>
    <rPh sb="3" eb="5">
      <t>ネンド</t>
    </rPh>
    <phoneticPr fontId="2"/>
  </si>
  <si>
    <t>⑤EBITDA</t>
    <phoneticPr fontId="4"/>
  </si>
  <si>
    <t>⑥利益調整額（オーナー経費等）</t>
    <rPh sb="1" eb="5">
      <t>リエキチョウセイ</t>
    </rPh>
    <rPh sb="5" eb="6">
      <t>ガク</t>
    </rPh>
    <rPh sb="11" eb="13">
      <t>ケイヒ</t>
    </rPh>
    <rPh sb="13" eb="14">
      <t>トウ</t>
    </rPh>
    <phoneticPr fontId="2"/>
  </si>
  <si>
    <t>⑦EBITDAを基準とした投資回収年</t>
    <rPh sb="8" eb="10">
      <t>キジュン</t>
    </rPh>
    <rPh sb="13" eb="18">
      <t>トウシカイシュウネン</t>
    </rPh>
    <phoneticPr fontId="4"/>
  </si>
  <si>
    <t>以下は、賃上げ要件による加点の申請をして採択を受けた事業者が記入してください。</t>
    <rPh sb="0" eb="2">
      <t>イカ</t>
    </rPh>
    <rPh sb="4" eb="6">
      <t>チンア</t>
    </rPh>
    <rPh sb="7" eb="9">
      <t>ヨウケン</t>
    </rPh>
    <rPh sb="12" eb="14">
      <t>カテン</t>
    </rPh>
    <rPh sb="15" eb="17">
      <t>シンセイ</t>
    </rPh>
    <rPh sb="20" eb="22">
      <t>サイタク</t>
    </rPh>
    <rPh sb="23" eb="24">
      <t>ウ</t>
    </rPh>
    <rPh sb="26" eb="29">
      <t>ジギョウシャ</t>
    </rPh>
    <rPh sb="30" eb="32">
      <t>キニュウ</t>
    </rPh>
    <phoneticPr fontId="2"/>
  </si>
  <si>
    <t>（単位：円/時）</t>
    <rPh sb="1" eb="3">
      <t>タンイ</t>
    </rPh>
    <rPh sb="4" eb="5">
      <t>エン</t>
    </rPh>
    <rPh sb="6" eb="7">
      <t>ジ</t>
    </rPh>
    <phoneticPr fontId="2"/>
  </si>
  <si>
    <t>事業化状況報告時期の確認シート</t>
  </si>
  <si>
    <t>※本ファイル「事業化状況報告時期の確認シート」は、事業化状況報告の提出タイミングを</t>
  </si>
  <si>
    <t>◆計算ツール</t>
    <rPh sb="1" eb="3">
      <t>ケイサン</t>
    </rPh>
    <phoneticPr fontId="37"/>
  </si>
  <si>
    <t>補助金の振込完了年月(交付年月)と該当する決算月を以下の薄黄色セルで選択してください。</t>
    <rPh sb="0" eb="3">
      <t>ホジョキン</t>
    </rPh>
    <rPh sb="4" eb="6">
      <t>フリコミ</t>
    </rPh>
    <rPh sb="6" eb="8">
      <t>カンリョウ</t>
    </rPh>
    <rPh sb="8" eb="9">
      <t>ネン</t>
    </rPh>
    <rPh sb="9" eb="10">
      <t>ツキ</t>
    </rPh>
    <rPh sb="13" eb="15">
      <t>ネンガツ</t>
    </rPh>
    <rPh sb="17" eb="19">
      <t>ガイトウ</t>
    </rPh>
    <rPh sb="21" eb="23">
      <t>ケッサン</t>
    </rPh>
    <rPh sb="23" eb="24">
      <t>ツキ</t>
    </rPh>
    <rPh sb="25" eb="27">
      <t>イカ</t>
    </rPh>
    <rPh sb="28" eb="31">
      <t>ウスキイロ</t>
    </rPh>
    <rPh sb="34" eb="36">
      <t>センタク</t>
    </rPh>
    <phoneticPr fontId="37"/>
  </si>
  <si>
    <t>・振込完了年月が</t>
  </si>
  <si>
    <t>年</t>
    <rPh sb="0" eb="1">
      <t>ネン</t>
    </rPh>
    <phoneticPr fontId="37"/>
  </si>
  <si>
    <t>月</t>
    <rPh sb="0" eb="1">
      <t>ツキ</t>
    </rPh>
    <phoneticPr fontId="37"/>
  </si>
  <si>
    <t>である。</t>
    <phoneticPr fontId="37"/>
  </si>
  <si>
    <t>・決算月が</t>
    <rPh sb="1" eb="3">
      <t>ケッサン</t>
    </rPh>
    <rPh sb="3" eb="4">
      <t>ツキ</t>
    </rPh>
    <phoneticPr fontId="37"/>
  </si>
  <si>
    <t>◆計算結果</t>
    <rPh sb="1" eb="5">
      <t>ケイサンケッカ</t>
    </rPh>
    <phoneticPr fontId="37"/>
  </si>
  <si>
    <t>事業化状況報告時期は以下の通りです。</t>
    <rPh sb="0" eb="3">
      <t>ジギョウカ</t>
    </rPh>
    <rPh sb="3" eb="5">
      <t>ジョウキョウ</t>
    </rPh>
    <rPh sb="5" eb="9">
      <t>ホウコクジキ</t>
    </rPh>
    <rPh sb="10" eb="12">
      <t>イカ</t>
    </rPh>
    <rPh sb="13" eb="14">
      <t>トオ</t>
    </rPh>
    <phoneticPr fontId="37"/>
  </si>
  <si>
    <r>
      <rPr>
        <sz val="11"/>
        <color rgb="FF000000"/>
        <rFont val="Yu Gothic"/>
        <family val="3"/>
        <charset val="128"/>
      </rPr>
      <t>上部の薄黄色セルで選択された年月をもとに、以下の薄青色セルに</t>
    </r>
    <r>
      <rPr>
        <u/>
        <sz val="11"/>
        <color rgb="FF000000"/>
        <rFont val="Yu Gothic"/>
        <family val="3"/>
        <charset val="128"/>
      </rPr>
      <t>自動で</t>
    </r>
    <r>
      <rPr>
        <sz val="11"/>
        <color rgb="FF000000"/>
        <rFont val="Yu Gothic"/>
        <family val="3"/>
        <charset val="128"/>
      </rPr>
      <t>反映されます。</t>
    </r>
  </si>
  <si>
    <t>・1回目の報告時期：</t>
    <rPh sb="2" eb="4">
      <t>カイメ</t>
    </rPh>
    <rPh sb="5" eb="9">
      <t>ホウコクジキ</t>
    </rPh>
    <phoneticPr fontId="37"/>
  </si>
  <si>
    <t>日</t>
    <rPh sb="0" eb="1">
      <t>ニチ</t>
    </rPh>
    <phoneticPr fontId="37"/>
  </si>
  <si>
    <t>から90日以内</t>
    <rPh sb="4" eb="5">
      <t>ニチ</t>
    </rPh>
    <rPh sb="5" eb="7">
      <t>イナイ</t>
    </rPh>
    <phoneticPr fontId="37"/>
  </si>
  <si>
    <t>・2回目の報告時期：</t>
    <rPh sb="2" eb="4">
      <t>カイメ</t>
    </rPh>
    <rPh sb="5" eb="7">
      <t>ホウコク</t>
    </rPh>
    <rPh sb="7" eb="8">
      <t>ジ</t>
    </rPh>
    <phoneticPr fontId="37"/>
  </si>
  <si>
    <t>から90日以内</t>
    <rPh sb="4" eb="5">
      <t>ニチ</t>
    </rPh>
    <phoneticPr fontId="37"/>
  </si>
  <si>
    <t>・3回目の報告時期：</t>
    <rPh sb="2" eb="4">
      <t>カイメ</t>
    </rPh>
    <rPh sb="5" eb="7">
      <t>ホウコク</t>
    </rPh>
    <rPh sb="7" eb="9">
      <t>ジキ</t>
    </rPh>
    <phoneticPr fontId="37"/>
  </si>
  <si>
    <t>から90日以内</t>
    <phoneticPr fontId="37"/>
  </si>
  <si>
    <t>・4回目の報告時期：</t>
    <rPh sb="2" eb="4">
      <t>カイメ</t>
    </rPh>
    <rPh sb="5" eb="7">
      <t>ホウコク</t>
    </rPh>
    <rPh sb="7" eb="9">
      <t>ジキ</t>
    </rPh>
    <phoneticPr fontId="37"/>
  </si>
  <si>
    <t>確認するための計算シートです。</t>
    <rPh sb="0" eb="2">
      <t>カクニン</t>
    </rPh>
    <rPh sb="7" eb="9">
      <t>ケイサン</t>
    </rPh>
    <phoneticPr fontId="37"/>
  </si>
  <si>
    <t>時点（年月）</t>
    <rPh sb="3" eb="5">
      <t>ネンゲツ</t>
    </rPh>
    <phoneticPr fontId="2"/>
  </si>
  <si>
    <t>事業場内最低賃金(時給)</t>
    <rPh sb="0" eb="3">
      <t>ジギョウジョウ</t>
    </rPh>
    <rPh sb="3" eb="4">
      <t>ナイ</t>
    </rPh>
    <rPh sb="4" eb="6">
      <t>サイテイ</t>
    </rPh>
    <rPh sb="6" eb="8">
      <t>チンギン</t>
    </rPh>
    <rPh sb="9" eb="11">
      <t>ジキュウ</t>
    </rPh>
    <phoneticPr fontId="2"/>
  </si>
  <si>
    <t>中小企業生産性革命推進事業 事業承継・M&amp;A補助金（第12次公募）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</si>
  <si>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補助事業完了日(補助金振込完了日)
を含む事業年度の期首</t>
    <rPh sb="0" eb="2">
      <t>ホジョ</t>
    </rPh>
    <rPh sb="2" eb="4">
      <t>ジギョウ</t>
    </rPh>
    <rPh sb="4" eb="7">
      <t>カンリョウビ</t>
    </rPh>
    <rPh sb="8" eb="11">
      <t>ホジョキン</t>
    </rPh>
    <rPh sb="11" eb="13">
      <t>フリコミ</t>
    </rPh>
    <rPh sb="13" eb="16">
      <t>カンリョウビ</t>
    </rPh>
    <rPh sb="19" eb="20">
      <t>フク</t>
    </rPh>
    <rPh sb="21" eb="23">
      <t>ジギョウ</t>
    </rPh>
    <rPh sb="23" eb="25">
      <t>ネンド</t>
    </rPh>
    <rPh sb="26" eb="28">
      <t>キシュ</t>
    </rPh>
    <phoneticPr fontId="2"/>
  </si>
  <si>
    <t>補助事業完了日(補助金振込完了日)
を含む事業年度の期末</t>
    <phoneticPr fontId="2"/>
  </si>
  <si>
    <t>・決算報告書の損益計算書および貸借対照表を参照し、黄色セルに数字を入力してください。</t>
    <rPh sb="15" eb="20">
      <t>タイシャクタイショウヒョウ</t>
    </rPh>
    <rPh sb="21" eb="23">
      <t>サンショウ</t>
    </rPh>
    <rPh sb="25" eb="27">
      <t>キイロ</t>
    </rPh>
    <phoneticPr fontId="2"/>
  </si>
  <si>
    <t>補助事業分</t>
  </si>
  <si>
    <t>補助事業分</t>
    <phoneticPr fontId="2"/>
  </si>
  <si>
    <t>・全体＝補助事業の場合は、「補助事業分」欄にも、全体と同じ金額を入力してください。</t>
  </si>
  <si>
    <t>前々事業年度</t>
    <rPh sb="0" eb="2">
      <t>ゼンゼン</t>
    </rPh>
    <rPh sb="2" eb="4">
      <t>ジギョウ</t>
    </rPh>
    <rPh sb="4" eb="6">
      <t>ネンド</t>
    </rPh>
    <phoneticPr fontId="2"/>
  </si>
  <si>
    <t>今回報告時</t>
    <rPh sb="0" eb="5">
      <t>コンカイホウコクジ</t>
    </rPh>
    <phoneticPr fontId="2"/>
  </si>
  <si>
    <t>賃上げ</t>
    <rPh sb="0" eb="2">
      <t>チンア</t>
    </rPh>
    <phoneticPr fontId="2"/>
  </si>
  <si>
    <t>経営資源の引継ぎ</t>
    <rPh sb="0" eb="4">
      <t>ケイエイシゲン</t>
    </rPh>
    <rPh sb="5" eb="7">
      <t>ヒキツ</t>
    </rPh>
    <phoneticPr fontId="2"/>
  </si>
  <si>
    <t>補助金の交付日</t>
    <rPh sb="0" eb="3">
      <t>ホジョキン</t>
    </rPh>
    <rPh sb="4" eb="7">
      <t>コウフビ</t>
    </rPh>
    <phoneticPr fontId="2"/>
  </si>
  <si>
    <t>期末年月日</t>
    <rPh sb="0" eb="2">
      <t>キマツ</t>
    </rPh>
    <rPh sb="2" eb="5">
      <t>ネンガッピ</t>
    </rPh>
    <phoneticPr fontId="2"/>
  </si>
  <si>
    <t>公募申請日を含む事業年度の期末年月日</t>
    <rPh sb="0" eb="2">
      <t>コウボ</t>
    </rPh>
    <rPh sb="2" eb="4">
      <t>シンセイ</t>
    </rPh>
    <rPh sb="4" eb="5">
      <t>ビ</t>
    </rPh>
    <rPh sb="6" eb="7">
      <t>フク</t>
    </rPh>
    <rPh sb="8" eb="10">
      <t>ジギョウ</t>
    </rPh>
    <rPh sb="10" eb="12">
      <t>ネンド</t>
    </rPh>
    <rPh sb="13" eb="15">
      <t>キマツ</t>
    </rPh>
    <rPh sb="15" eb="18">
      <t>ネンガッピ</t>
    </rPh>
    <phoneticPr fontId="2"/>
  </si>
  <si>
    <t>M&amp;Aの実現状況</t>
    <rPh sb="4" eb="6">
      <t>ジツゲン</t>
    </rPh>
    <rPh sb="6" eb="8">
      <t>ジョウキョウ</t>
    </rPh>
    <phoneticPr fontId="2"/>
  </si>
  <si>
    <t>M&amp;A実施後の経営形態</t>
    <phoneticPr fontId="2"/>
  </si>
  <si>
    <t>補助金の交付日(=補助事業完了日)を入力してください。（202X年X月X日）</t>
    <phoneticPr fontId="2"/>
  </si>
  <si>
    <t>今回の報告対象となる事業年度(補助事業完了日を含む年度)の期首年月日を記入してください。（202X年X月X日）</t>
    <rPh sb="0" eb="2">
      <t>コンカイ</t>
    </rPh>
    <rPh sb="3" eb="5">
      <t>ホウコク</t>
    </rPh>
    <rPh sb="5" eb="7">
      <t>タイショウ</t>
    </rPh>
    <rPh sb="10" eb="12">
      <t>ジギョウ</t>
    </rPh>
    <rPh sb="12" eb="14">
      <t>ネンド</t>
    </rPh>
    <rPh sb="15" eb="17">
      <t>ホジョ</t>
    </rPh>
    <rPh sb="17" eb="19">
      <t>ジギョウ</t>
    </rPh>
    <rPh sb="19" eb="22">
      <t>カンリョウビ</t>
    </rPh>
    <rPh sb="23" eb="24">
      <t>フク</t>
    </rPh>
    <rPh sb="25" eb="27">
      <t>ネンド</t>
    </rPh>
    <rPh sb="29" eb="31">
      <t>キシュ</t>
    </rPh>
    <rPh sb="31" eb="34">
      <t>ネンガッピ</t>
    </rPh>
    <rPh sb="35" eb="37">
      <t>キニュウ</t>
    </rPh>
    <rPh sb="49" eb="50">
      <t>ネン</t>
    </rPh>
    <rPh sb="51" eb="52">
      <t>ガツ</t>
    </rPh>
    <rPh sb="53" eb="54">
      <t>ニチ</t>
    </rPh>
    <phoneticPr fontId="2"/>
  </si>
  <si>
    <t>今回の報告対象となる事業年度(補助事業完了日を含む年度)の期末年月日を記入してください。（202X年X月X日）</t>
    <rPh sb="0" eb="2">
      <t>コンカイ</t>
    </rPh>
    <rPh sb="3" eb="5">
      <t>ホウコク</t>
    </rPh>
    <rPh sb="5" eb="7">
      <t>タイショウ</t>
    </rPh>
    <rPh sb="10" eb="12">
      <t>ジギョウ</t>
    </rPh>
    <rPh sb="12" eb="14">
      <t>ネンド</t>
    </rPh>
    <rPh sb="19" eb="21">
      <t>カンリョウ</t>
    </rPh>
    <rPh sb="29" eb="31">
      <t>キマツ</t>
    </rPh>
    <rPh sb="31" eb="34">
      <t>ネンガッピ</t>
    </rPh>
    <rPh sb="35" eb="37">
      <t>キニュウ</t>
    </rPh>
    <rPh sb="49" eb="50">
      <t>ネン</t>
    </rPh>
    <rPh sb="51" eb="52">
      <t>ガツ</t>
    </rPh>
    <rPh sb="53" eb="54">
      <t>ニチ</t>
    </rPh>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</si>
  <si>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期末年月日を記入してください。（202X年X月X日）※上記「期末年月日」と同日の場合も入力が必要です。</t>
    </r>
    <rPh sb="0" eb="4">
      <t>コウボシンセイ</t>
    </rPh>
    <rPh sb="4" eb="5">
      <t>ビ</t>
    </rPh>
    <rPh sb="6" eb="7">
      <t>フク</t>
    </rPh>
    <rPh sb="8" eb="12">
      <t>ジギョウネンド</t>
    </rPh>
    <rPh sb="13" eb="18">
      <t>キマツネンガッピ</t>
    </rPh>
    <rPh sb="19" eb="21">
      <t>キニュウ</t>
    </rPh>
    <phoneticPr fontId="2"/>
  </si>
  <si>
    <t>M&amp;Aの実現状況を選択してください。</t>
    <rPh sb="4" eb="6">
      <t>ジツゲン</t>
    </rPh>
    <rPh sb="6" eb="8">
      <t>ジョウキョウ</t>
    </rPh>
    <rPh sb="9" eb="11">
      <t>センタク</t>
    </rPh>
    <phoneticPr fontId="2"/>
  </si>
  <si>
    <t>1.実現している</t>
    <rPh sb="2" eb="4">
      <t>ジツゲン</t>
    </rPh>
    <phoneticPr fontId="2"/>
  </si>
  <si>
    <t>2.実現していない</t>
    <rPh sb="2" eb="4">
      <t>ジツゲン</t>
    </rPh>
    <phoneticPr fontId="2"/>
  </si>
  <si>
    <t>加点に係る賃上げ要件(+30円以上)を達成している</t>
    <phoneticPr fontId="2"/>
  </si>
  <si>
    <t>加点に係る賃上げ要件(+30円以上)を達成していない</t>
    <phoneticPr fontId="2"/>
  </si>
  <si>
    <t>付加価値額の伸び率</t>
    <rPh sb="0" eb="5">
      <t>フカカチガク</t>
    </rPh>
    <rPh sb="6" eb="7">
      <t>ノ</t>
    </rPh>
    <rPh sb="8" eb="9">
      <t>リツ</t>
    </rPh>
    <phoneticPr fontId="2"/>
  </si>
  <si>
    <t>一人当たりの付加価値額の伸び率</t>
    <rPh sb="12" eb="13">
      <t>ノ</t>
    </rPh>
    <rPh sb="14" eb="15">
      <t>リツ</t>
    </rPh>
    <phoneticPr fontId="2"/>
  </si>
  <si>
    <t xml:space="preserve">（加点要件）中小企業生産性革命推進事業　事業承継・M&amp;A補助金（12次公募） </t>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</si>
  <si>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t>
    </r>
    <rPh sb="0" eb="4">
      <t>コウボシンセイ</t>
    </rPh>
    <rPh sb="4" eb="5">
      <t>ビ</t>
    </rPh>
    <rPh sb="6" eb="7">
      <t>フク</t>
    </rPh>
    <rPh sb="8" eb="12">
      <t>ジギョウネンド</t>
    </rPh>
    <rPh sb="13" eb="18">
      <t>キマツネンガッピ</t>
    </rPh>
    <rPh sb="19" eb="21">
      <t>キニュウ</t>
    </rPh>
    <phoneticPr fontId="2"/>
  </si>
  <si>
    <t>前回報告時</t>
    <rPh sb="0" eb="5">
      <t>ゼンカイホウコクジ</t>
    </rPh>
    <phoneticPr fontId="2"/>
  </si>
  <si>
    <t>・交付決定通知書、補助金の交付額確定通知書等を参照し、正確に情報を入力してください。</t>
    <phoneticPr fontId="2"/>
  </si>
  <si>
    <t>1.給与支給総額 (※)</t>
    <rPh sb="2" eb="5">
      <t>シキュウガク</t>
    </rPh>
    <rPh sb="6" eb="7">
      <t>ソウ</t>
    </rPh>
    <rPh sb="7" eb="8">
      <t>ガク</t>
    </rPh>
    <phoneticPr fontId="2"/>
  </si>
  <si>
    <t>2.人件費の入力 (※)</t>
    <rPh sb="2" eb="5">
      <t>ジンケンヒ</t>
    </rPh>
    <rPh sb="6" eb="8">
      <t>ニュウリョク</t>
    </rPh>
    <phoneticPr fontId="2"/>
  </si>
  <si>
    <t>3.減価償却費の入力 (※)</t>
    <rPh sb="2" eb="7">
      <t>ゲンカショウキャクヒ</t>
    </rPh>
    <rPh sb="8" eb="10">
      <t>ニュウリョク</t>
    </rPh>
    <phoneticPr fontId="2"/>
  </si>
  <si>
    <t>4.生産性向上の状況 (※)</t>
    <rPh sb="2" eb="5">
      <t>セイサンセイ</t>
    </rPh>
    <rPh sb="5" eb="7">
      <t>コウジョウ</t>
    </rPh>
    <rPh sb="8" eb="10">
      <t>ジョウキョウ</t>
    </rPh>
    <phoneticPr fontId="2"/>
  </si>
  <si>
    <t>⑩従業員数 (※)</t>
    <phoneticPr fontId="2"/>
  </si>
  <si>
    <t>①採用したバリュエーション手法 (※)</t>
    <rPh sb="1" eb="3">
      <t>サイヨウ</t>
    </rPh>
    <rPh sb="13" eb="15">
      <t>シュホウ</t>
    </rPh>
    <phoneticPr fontId="4"/>
  </si>
  <si>
    <t>以下は、M&amp;Aが実現している買い手支援類型の事業者のみ記入してください。</t>
    <rPh sb="0" eb="2">
      <t>イカ</t>
    </rPh>
    <rPh sb="8" eb="10">
      <t>ジツゲン</t>
    </rPh>
    <rPh sb="14" eb="15">
      <t>カ</t>
    </rPh>
    <rPh sb="16" eb="21">
      <t>テシエンルイケイ</t>
    </rPh>
    <rPh sb="22" eb="25">
      <t>ジギョウシャ</t>
    </rPh>
    <rPh sb="27" eb="29">
      <t>キニュウ</t>
    </rPh>
    <phoneticPr fontId="2"/>
  </si>
  <si>
    <t>リース料</t>
    <rPh sb="3" eb="4">
      <t>リョウ</t>
    </rPh>
    <phoneticPr fontId="3"/>
  </si>
  <si>
    <r>
      <t>④販売費及び一般管理費</t>
    </r>
    <r>
      <rPr>
        <b/>
        <sz val="11"/>
        <color rgb="FF0070C0"/>
        <rFont val="游ゴシック"/>
        <family val="3"/>
        <charset val="128"/>
        <scheme val="minor"/>
      </rPr>
      <t xml:space="preserve"> </t>
    </r>
    <r>
      <rPr>
        <sz val="11"/>
        <color rgb="FF0070C0"/>
        <rFont val="游ゴシック"/>
        <family val="3"/>
        <charset val="128"/>
        <scheme val="minor"/>
      </rPr>
      <t>※後段で算出</t>
    </r>
    <rPh sb="13" eb="15">
      <t>コウダン</t>
    </rPh>
    <rPh sb="16" eb="18">
      <t>サンシュツ</t>
    </rPh>
    <phoneticPr fontId="2"/>
  </si>
  <si>
    <r>
      <t>【専門家活用枠(通常)｜個人事業主用】(12次公募) 事業化状況報告用 計算シート</t>
    </r>
    <r>
      <rPr>
        <b/>
        <sz val="18"/>
        <rFont val="游ゴシック"/>
        <family val="3"/>
        <charset val="128"/>
      </rPr>
      <t xml:space="preserve"> v1.0</t>
    </r>
    <rPh sb="1" eb="4">
      <t>センモンカ</t>
    </rPh>
    <rPh sb="4" eb="6">
      <t>カツヨウ</t>
    </rPh>
    <rPh sb="6" eb="7">
      <t>ワク</t>
    </rPh>
    <rPh sb="8" eb="10">
      <t>ツウジョウ</t>
    </rPh>
    <rPh sb="12" eb="17">
      <t>コジンジギョウヌシ</t>
    </rPh>
    <rPh sb="17" eb="18">
      <t>ヨウ</t>
    </rPh>
    <rPh sb="22" eb="23">
      <t>ツギ</t>
    </rPh>
    <rPh sb="23" eb="25">
      <t>コウボ</t>
    </rPh>
    <rPh sb="27" eb="30">
      <t>ジギョウカ</t>
    </rPh>
    <rPh sb="30" eb="32">
      <t>ジョウキョウ</t>
    </rPh>
    <rPh sb="32" eb="34">
      <t>ホウコク</t>
    </rPh>
    <rPh sb="34" eb="35">
      <t>ヨウ</t>
    </rPh>
    <rPh sb="36" eb="38">
      <t>ケイサン</t>
    </rPh>
    <phoneticPr fontId="2"/>
  </si>
  <si>
    <t>【専門家活用枠(通常)｜個人事業主用】(12次公募) 事業化状況報告用 計算シート v1.0</t>
    <phoneticPr fontId="2"/>
  </si>
  <si>
    <t>・本計算シートは必ずJグランツの専用フォーム「様式第12.事業化状況報告」より提出してください。</t>
    <phoneticPr fontId="2"/>
  </si>
  <si>
    <t>・全体の金額を「損益計算書の金額」欄に、補助事業に限定した金額を「補助事業分」欄に、それぞれ入力してください。</t>
    <rPh sb="4" eb="6">
      <t>キンガク</t>
    </rPh>
    <rPh sb="8" eb="10">
      <t>ソンエキ</t>
    </rPh>
    <rPh sb="10" eb="13">
      <t>ケイサンショ</t>
    </rPh>
    <rPh sb="14" eb="16">
      <t>キンガク</t>
    </rPh>
    <rPh sb="17" eb="18">
      <t>ラン</t>
    </rPh>
    <rPh sb="20" eb="22">
      <t>ホジョ</t>
    </rPh>
    <rPh sb="22" eb="24">
      <t>ジギョウ</t>
    </rPh>
    <rPh sb="25" eb="27">
      <t>ゲンテイ</t>
    </rPh>
    <rPh sb="29" eb="31">
      <t>キンガク</t>
    </rPh>
    <rPh sb="39" eb="40">
      <t>ラン</t>
    </rPh>
    <phoneticPr fontId="2"/>
  </si>
  <si>
    <t>・全体＝補助事業の場合や補助対象事業の切り分けが困難な場合は、「補助事業分」欄にも全体と同じ金額を入力してください。</t>
    <rPh sb="4" eb="6">
      <t>ホジョ</t>
    </rPh>
    <rPh sb="6" eb="8">
      <t>ジギョウ</t>
    </rPh>
    <rPh sb="9" eb="11">
      <t>バアイ</t>
    </rPh>
    <rPh sb="12" eb="18">
      <t>ホジョタイショウジギョウ</t>
    </rPh>
    <rPh sb="19" eb="20">
      <t>キ</t>
    </rPh>
    <rPh sb="21" eb="22">
      <t>ワ</t>
    </rPh>
    <rPh sb="24" eb="26">
      <t>コンナン</t>
    </rPh>
    <rPh sb="27" eb="29">
      <t>バアイ</t>
    </rPh>
    <rPh sb="44" eb="45">
      <t>オナ</t>
    </rPh>
    <rPh sb="46" eb="48">
      <t>キンガク</t>
    </rPh>
    <rPh sb="49" eb="51">
      <t>ニュウリョク</t>
    </rPh>
    <phoneticPr fontId="2"/>
  </si>
  <si>
    <t>申告決算書金額
（全体）</t>
    <rPh sb="0" eb="5">
      <t>シンコクケッサンショ</t>
    </rPh>
    <rPh sb="5" eb="7">
      <t>キンガク</t>
    </rPh>
    <phoneticPr fontId="2"/>
  </si>
  <si>
    <t>全体</t>
    <phoneticPr fontId="2"/>
  </si>
  <si>
    <t>・本シートにおける「前事業年度」とは、報告対象となる年度の前年度を指します。</t>
    <phoneticPr fontId="2"/>
  </si>
  <si>
    <t>・「(※)」が記載されている箇所については、赤枠の黄色ワッペンにて補足がございますので、ご確認上ご記入ください。</t>
    <phoneticPr fontId="2"/>
  </si>
  <si>
    <t>特別償却</t>
    <rPh sb="0" eb="2">
      <t>トクベツ</t>
    </rPh>
    <rPh sb="2" eb="4">
      <t>ショウキャク</t>
    </rPh>
    <phoneticPr fontId="3"/>
  </si>
  <si>
    <r>
      <t>減価償却費　</t>
    </r>
    <r>
      <rPr>
        <sz val="11"/>
        <color rgb="FF0070C0"/>
        <rFont val="游ゴシック"/>
        <family val="3"/>
        <charset val="128"/>
        <scheme val="minor"/>
      </rPr>
      <t>⑱</t>
    </r>
    <rPh sb="0" eb="5">
      <t>ゲンカショウキャクヒ</t>
    </rPh>
    <phoneticPr fontId="4"/>
  </si>
  <si>
    <t>公募申請時 (※)</t>
    <phoneticPr fontId="2"/>
  </si>
  <si>
    <t>・本計算シートに関連する各種証憑はHP掲載の『事業化状況報告マニュアル』の内容に従って提出してください。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</si>
</sst>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_);[Red]\(#,##0\)"/>
    <numFmt numFmtId="177" formatCode="0&quot;名&quot;"/>
    <numFmt numFmtId="178" formatCode="0.0&quot;年&quot;"/>
    <numFmt numFmtId="179" formatCode="0.0&quot;名&quot;"/>
    <numFmt numFmtId="180" formatCode="0_);[Red]\(0\)"/>
  </numFmts>
  <fonts count="46">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Arial"/>
      <family val="2"/>
    </font>
    <font>
      <b/>
      <sz val="11"/>
      <color theme="1"/>
      <name val="游ゴシック"/>
      <family val="3"/>
      <charset val="128"/>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name val="游ゴシック"/>
      <family val="3"/>
      <charset val="128"/>
    </font>
    <font>
      <sz val="11"/>
      <name val="ＭＳ Ｐゴシック"/>
      <family val="3"/>
      <charset val="128"/>
    </font>
    <font>
      <b/>
      <sz val="12"/>
      <color theme="1"/>
      <name val="游ゴシック"/>
      <family val="3"/>
      <charset val="128"/>
    </font>
    <font>
      <b/>
      <sz val="14"/>
      <color theme="1"/>
      <name val="游ゴシック"/>
      <family val="3"/>
      <charset val="128"/>
    </font>
    <font>
      <b/>
      <sz val="12"/>
      <color theme="1"/>
      <name val="游ゴシック"/>
      <family val="3"/>
      <charset val="128"/>
      <scheme val="minor"/>
    </font>
    <font>
      <sz val="11"/>
      <color rgb="FFFF0000"/>
      <name val="游ゴシック"/>
      <family val="3"/>
      <charset val="128"/>
    </font>
    <font>
      <b/>
      <sz val="11"/>
      <color theme="1"/>
      <name val="游ゴシック"/>
      <family val="3"/>
      <charset val="128"/>
    </font>
    <font>
      <b/>
      <sz val="18"/>
      <color theme="1"/>
      <name val="游ゴシック"/>
      <family val="3"/>
      <charset val="128"/>
    </font>
    <font>
      <sz val="11"/>
      <color theme="1"/>
      <name val="游ゴシック"/>
      <family val="2"/>
      <charset val="128"/>
      <scheme val="minor"/>
    </font>
    <font>
      <b/>
      <sz val="11"/>
      <color rgb="FFFF0000"/>
      <name val="游ゴシック"/>
      <family val="3"/>
      <charset val="128"/>
    </font>
    <font>
      <b/>
      <sz val="11"/>
      <name val="游ゴシック"/>
      <family val="3"/>
      <charset val="128"/>
    </font>
    <font>
      <b/>
      <sz val="11"/>
      <color rgb="FFFF0000"/>
      <name val="游ゴシック"/>
      <family val="3"/>
      <charset val="128"/>
      <scheme val="minor"/>
    </font>
    <font>
      <sz val="11"/>
      <color theme="1"/>
      <name val="Calibri"/>
      <family val="2"/>
    </font>
    <font>
      <sz val="11"/>
      <color rgb="FF0070C0"/>
      <name val="游ゴシック"/>
      <family val="3"/>
      <charset val="128"/>
    </font>
    <font>
      <b/>
      <sz val="11"/>
      <name val="游ゴシック"/>
      <family val="3"/>
      <charset val="128"/>
      <scheme val="minor"/>
    </font>
    <font>
      <sz val="11"/>
      <color theme="1"/>
      <name val="游ゴシック"/>
      <family val="3"/>
    </font>
    <font>
      <sz val="12"/>
      <color indexed="81"/>
      <name val="Yu Gothic UI"/>
      <family val="3"/>
      <charset val="128"/>
    </font>
    <font>
      <b/>
      <sz val="11"/>
      <color rgb="FF0070C0"/>
      <name val="游ゴシック"/>
      <family val="3"/>
      <charset val="128"/>
    </font>
    <font>
      <sz val="10"/>
      <color theme="1"/>
      <name val="游ゴシック"/>
      <family val="3"/>
      <charset val="128"/>
    </font>
    <font>
      <b/>
      <sz val="11"/>
      <color rgb="FF0070C0"/>
      <name val="游ゴシック"/>
      <family val="3"/>
      <charset val="128"/>
      <scheme val="minor"/>
    </font>
    <font>
      <b/>
      <sz val="24"/>
      <color indexed="8"/>
      <name val="ＭＳ Ｐゴシック"/>
      <family val="3"/>
      <charset val="128"/>
    </font>
    <font>
      <sz val="10"/>
      <color theme="1"/>
      <name val="游ゴシック"/>
      <family val="3"/>
      <charset val="128"/>
      <scheme val="minor"/>
    </font>
    <font>
      <sz val="6"/>
      <name val="ＭＳ Ｐゴシック"/>
      <family val="3"/>
      <charset val="128"/>
    </font>
    <font>
      <b/>
      <sz val="11"/>
      <color theme="0"/>
      <name val="游ゴシック"/>
      <family val="3"/>
      <charset val="128"/>
    </font>
    <font>
      <b/>
      <sz val="18"/>
      <color rgb="FFFF0000"/>
      <name val="游ゴシック"/>
      <family val="3"/>
      <charset val="128"/>
    </font>
    <font>
      <sz val="11"/>
      <color theme="1"/>
      <name val="ＭＳ Ｐゴシック"/>
      <family val="3"/>
      <charset val="128"/>
    </font>
    <font>
      <sz val="11"/>
      <color theme="1"/>
      <name val="游ゴシック"/>
      <family val="2"/>
      <scheme val="minor"/>
    </font>
    <font>
      <b/>
      <sz val="16"/>
      <color theme="1"/>
      <name val="游ゴシック"/>
      <family val="3"/>
      <charset val="128"/>
      <scheme val="minor"/>
    </font>
    <font>
      <sz val="6"/>
      <name val="游ゴシック"/>
      <family val="3"/>
      <charset val="128"/>
      <scheme val="minor"/>
    </font>
    <font>
      <sz val="11"/>
      <color rgb="FF000000"/>
      <name val="Yu Gothic"/>
      <family val="3"/>
      <charset val="128"/>
    </font>
    <font>
      <u/>
      <sz val="11"/>
      <color rgb="FF000000"/>
      <name val="Yu Gothic"/>
      <family val="3"/>
      <charset val="128"/>
    </font>
    <font>
      <b/>
      <sz val="18"/>
      <name val="游ゴシック"/>
      <family val="3"/>
      <charset val="128"/>
    </font>
    <font>
      <u/>
      <sz val="11"/>
      <color theme="1"/>
      <name val="游ゴシック"/>
      <family val="3"/>
      <charset val="128"/>
    </font>
    <font>
      <sz val="11"/>
      <color rgb="FFFF0000"/>
      <name val="游ゴシック"/>
      <family val="3"/>
      <charset val="128"/>
      <scheme val="minor"/>
    </font>
    <font>
      <sz val="12"/>
      <color indexed="81"/>
      <name val="MS P ゴシック"/>
      <family val="3"/>
      <charset val="128"/>
    </font>
    <font>
      <sz val="11"/>
      <color rgb="FF0070C0"/>
      <name val="游ゴシック"/>
      <family val="3"/>
      <charset val="128"/>
      <scheme val="minor"/>
    </font>
    <font>
      <b/>
      <sz val="11"/>
      <color theme="0" tint="-0.499984740745262"/>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99FFCC"/>
        <bgColor indexed="64"/>
      </patternFill>
    </fill>
    <fill>
      <patternFill patternType="solid">
        <fgColor rgb="FF0070C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auto="1"/>
      </right>
      <top/>
      <bottom/>
      <diagonal/>
    </border>
    <border>
      <left style="thin">
        <color auto="1"/>
      </left>
      <right style="thin">
        <color theme="1"/>
      </right>
      <top style="thin">
        <color auto="1"/>
      </top>
      <bottom style="thin">
        <color auto="1"/>
      </bottom>
      <diagonal/>
    </border>
    <border>
      <left/>
      <right style="thin">
        <color theme="1"/>
      </right>
      <top style="thin">
        <color auto="1"/>
      </top>
      <bottom style="thin">
        <color auto="1"/>
      </bottom>
      <diagonal/>
    </border>
    <border>
      <left/>
      <right/>
      <top style="thin">
        <color theme="1"/>
      </top>
      <bottom style="thin">
        <color auto="1"/>
      </bottom>
      <diagonal/>
    </border>
    <border>
      <left style="thin">
        <color indexed="64"/>
      </left>
      <right style="thin">
        <color indexed="64"/>
      </right>
      <top style="double">
        <color indexed="64"/>
      </top>
      <bottom style="thin">
        <color indexed="64"/>
      </bottom>
      <diagonal/>
    </border>
    <border>
      <left style="double">
        <color auto="1"/>
      </left>
      <right/>
      <top style="double">
        <color auto="1"/>
      </top>
      <bottom style="double">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double">
        <color auto="1"/>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top/>
      <bottom style="thin">
        <color indexed="64"/>
      </bottom>
      <diagonal/>
    </border>
    <border diagonalUp="1">
      <left style="thin">
        <color auto="1"/>
      </left>
      <right style="thin">
        <color auto="1"/>
      </right>
      <top style="thin">
        <color auto="1"/>
      </top>
      <bottom style="thin">
        <color auto="1"/>
      </bottom>
      <diagonal style="thin">
        <color auto="1"/>
      </diagonal>
    </border>
  </borders>
  <cellStyleXfs count="7">
    <xf numFmtId="0" fontId="0" fillId="0" borderId="0">
      <alignment vertical="center"/>
    </xf>
    <xf numFmtId="176" fontId="10" fillId="0" borderId="0" applyBorder="0" applyProtection="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0" borderId="0">
      <alignment vertical="center"/>
    </xf>
    <xf numFmtId="38" fontId="10" fillId="0" borderId="0" applyBorder="0" applyProtection="0">
      <alignment vertical="center"/>
    </xf>
    <xf numFmtId="0" fontId="35" fillId="0" borderId="0"/>
  </cellStyleXfs>
  <cellXfs count="200">
    <xf numFmtId="0" fontId="0" fillId="0" borderId="0" xfId="0">
      <alignment vertical="center"/>
    </xf>
    <xf numFmtId="0" fontId="0" fillId="0" borderId="0" xfId="0" applyAlignment="1">
      <alignment horizontal="center" vertical="center"/>
    </xf>
    <xf numFmtId="0" fontId="0" fillId="5" borderId="18" xfId="0" applyFill="1" applyBorder="1" applyAlignment="1">
      <alignment horizontal="center" vertical="center"/>
    </xf>
    <xf numFmtId="0" fontId="0" fillId="0" borderId="18" xfId="0" applyBorder="1">
      <alignment vertical="center"/>
    </xf>
    <xf numFmtId="31" fontId="0" fillId="0" borderId="18" xfId="0" applyNumberFormat="1" applyBorder="1">
      <alignment vertical="center"/>
    </xf>
    <xf numFmtId="0" fontId="0" fillId="0" borderId="18" xfId="0" applyBorder="1" applyAlignment="1">
      <alignment horizontal="center" vertical="center"/>
    </xf>
    <xf numFmtId="41" fontId="7" fillId="0" borderId="1" xfId="0" applyNumberFormat="1" applyFont="1" applyBorder="1" applyProtection="1">
      <alignment vertical="center"/>
      <protection locked="0"/>
    </xf>
    <xf numFmtId="41" fontId="7" fillId="0" borderId="11" xfId="0" applyNumberFormat="1" applyFont="1" applyBorder="1" applyProtection="1">
      <alignment vertical="center"/>
      <protection locked="0"/>
    </xf>
    <xf numFmtId="41" fontId="6" fillId="0" borderId="2" xfId="0" applyNumberFormat="1" applyFont="1" applyBorder="1" applyProtection="1">
      <alignment vertical="center"/>
      <protection locked="0"/>
    </xf>
    <xf numFmtId="41" fontId="6" fillId="0" borderId="14" xfId="0" applyNumberFormat="1" applyFont="1" applyBorder="1" applyProtection="1">
      <alignment vertical="center"/>
      <protection locked="0"/>
    </xf>
    <xf numFmtId="41" fontId="6" fillId="0" borderId="13" xfId="0" applyNumberFormat="1" applyFont="1" applyBorder="1" applyProtection="1">
      <alignment vertical="center"/>
      <protection locked="0"/>
    </xf>
    <xf numFmtId="41" fontId="6" fillId="0" borderId="17" xfId="0" applyNumberFormat="1" applyFont="1" applyBorder="1" applyProtection="1">
      <alignment vertical="center"/>
      <protection locked="0"/>
    </xf>
    <xf numFmtId="41" fontId="7" fillId="2" borderId="1" xfId="0" applyNumberFormat="1" applyFont="1" applyFill="1" applyBorder="1">
      <alignment vertical="center"/>
    </xf>
    <xf numFmtId="41" fontId="6" fillId="2" borderId="2" xfId="0" applyNumberFormat="1" applyFont="1" applyFill="1" applyBorder="1">
      <alignment vertical="center"/>
    </xf>
    <xf numFmtId="41" fontId="6" fillId="2" borderId="15" xfId="0" applyNumberFormat="1" applyFont="1" applyFill="1" applyBorder="1">
      <alignment vertical="center"/>
    </xf>
    <xf numFmtId="41" fontId="6" fillId="2" borderId="16" xfId="0" applyNumberFormat="1" applyFont="1" applyFill="1" applyBorder="1">
      <alignment vertical="center"/>
    </xf>
    <xf numFmtId="41" fontId="7" fillId="0" borderId="2" xfId="0" applyNumberFormat="1" applyFont="1" applyBorder="1" applyProtection="1">
      <alignment vertical="center"/>
      <protection locked="0"/>
    </xf>
    <xf numFmtId="41" fontId="7" fillId="0" borderId="14" xfId="0" applyNumberFormat="1" applyFont="1" applyBorder="1" applyProtection="1">
      <alignment vertical="center"/>
      <protection locked="0"/>
    </xf>
    <xf numFmtId="0" fontId="9" fillId="0" borderId="1" xfId="0" applyFont="1" applyBorder="1" applyAlignment="1" applyProtection="1">
      <alignment horizontal="left" vertical="center"/>
      <protection locked="0"/>
    </xf>
    <xf numFmtId="177" fontId="7" fillId="0" borderId="2" xfId="0" applyNumberFormat="1" applyFont="1" applyBorder="1" applyProtection="1">
      <alignment vertical="center"/>
      <protection locked="0"/>
    </xf>
    <xf numFmtId="0" fontId="7" fillId="0" borderId="2" xfId="2" applyNumberFormat="1" applyFont="1" applyBorder="1" applyAlignment="1" applyProtection="1">
      <alignment horizontal="center" vertical="center"/>
      <protection locked="0"/>
    </xf>
    <xf numFmtId="0" fontId="7" fillId="0" borderId="0" xfId="0" applyFont="1">
      <alignment vertical="center"/>
    </xf>
    <xf numFmtId="0" fontId="11" fillId="0" borderId="0" xfId="0" applyFont="1">
      <alignment vertical="center"/>
    </xf>
    <xf numFmtId="0" fontId="7" fillId="0" borderId="0" xfId="0" applyFont="1" applyAlignment="1">
      <alignment horizontal="left" vertical="center"/>
    </xf>
    <xf numFmtId="0" fontId="15" fillId="0" borderId="0" xfId="0" applyFont="1">
      <alignment vertical="center"/>
    </xf>
    <xf numFmtId="0" fontId="18" fillId="0" borderId="0" xfId="0" applyFont="1">
      <alignment vertical="center"/>
    </xf>
    <xf numFmtId="0" fontId="12" fillId="4" borderId="0" xfId="0" applyFont="1" applyFill="1" applyAlignment="1">
      <alignment horizontal="left" vertical="center"/>
    </xf>
    <xf numFmtId="0" fontId="0" fillId="4" borderId="0" xfId="0" applyFill="1">
      <alignment vertical="center"/>
    </xf>
    <xf numFmtId="0" fontId="7" fillId="3" borderId="2" xfId="0" applyFont="1" applyFill="1" applyBorder="1" applyAlignment="1">
      <alignment horizontal="left" vertical="center" indent="1"/>
    </xf>
    <xf numFmtId="0" fontId="7" fillId="0" borderId="1" xfId="0" applyFont="1" applyBorder="1" applyAlignment="1">
      <alignment horizontal="left" vertical="center" indent="1"/>
    </xf>
    <xf numFmtId="0" fontId="7" fillId="3" borderId="13" xfId="0" applyFont="1" applyFill="1" applyBorder="1">
      <alignment vertical="center"/>
    </xf>
    <xf numFmtId="0" fontId="15" fillId="3" borderId="13" xfId="0" applyFont="1" applyFill="1" applyBorder="1" applyAlignment="1">
      <alignment horizontal="center" vertical="center"/>
    </xf>
    <xf numFmtId="0" fontId="7" fillId="0" borderId="2" xfId="0" applyFont="1" applyBorder="1">
      <alignment vertical="center"/>
    </xf>
    <xf numFmtId="0" fontId="7" fillId="4" borderId="0" xfId="0" applyFont="1" applyFill="1">
      <alignment vertical="center"/>
    </xf>
    <xf numFmtId="0" fontId="6" fillId="0" borderId="0" xfId="0" applyFont="1">
      <alignment vertical="center"/>
    </xf>
    <xf numFmtId="0" fontId="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6" fillId="0" borderId="2" xfId="0" applyFont="1" applyBorder="1">
      <alignment vertical="center"/>
    </xf>
    <xf numFmtId="0" fontId="6" fillId="0" borderId="13"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6" fillId="2" borderId="15" xfId="0" applyFont="1" applyFill="1" applyBorder="1">
      <alignment vertical="center"/>
    </xf>
    <xf numFmtId="0" fontId="6" fillId="0" borderId="3" xfId="0" applyFont="1" applyBorder="1">
      <alignment vertical="center"/>
    </xf>
    <xf numFmtId="0" fontId="6" fillId="3" borderId="2" xfId="0" applyFont="1" applyFill="1" applyBorder="1">
      <alignment vertical="center"/>
    </xf>
    <xf numFmtId="0" fontId="6" fillId="2" borderId="16" xfId="0" applyFont="1" applyFill="1" applyBorder="1">
      <alignment vertical="center"/>
    </xf>
    <xf numFmtId="0" fontId="6" fillId="0" borderId="17" xfId="0" applyFont="1" applyBorder="1">
      <alignment vertical="center"/>
    </xf>
    <xf numFmtId="0" fontId="0" fillId="0" borderId="3" xfId="0" applyBorder="1">
      <alignment vertical="center"/>
    </xf>
    <xf numFmtId="0" fontId="7" fillId="0" borderId="3" xfId="0" applyFont="1" applyBorder="1">
      <alignment vertical="center"/>
    </xf>
    <xf numFmtId="0" fontId="7" fillId="0" borderId="0" xfId="0" quotePrefix="1" applyFont="1">
      <alignment vertical="center"/>
    </xf>
    <xf numFmtId="0" fontId="7" fillId="3" borderId="2" xfId="0" applyFont="1" applyFill="1" applyBorder="1" applyAlignment="1">
      <alignment horizontal="left" vertical="center" wrapText="1" indent="1"/>
    </xf>
    <xf numFmtId="0" fontId="9" fillId="3" borderId="1" xfId="0" applyFont="1" applyFill="1" applyBorder="1" applyAlignment="1">
      <alignment horizontal="center" vertical="center"/>
    </xf>
    <xf numFmtId="0" fontId="6" fillId="0" borderId="2" xfId="0" applyFont="1" applyBorder="1" applyAlignment="1">
      <alignment vertical="center" wrapText="1"/>
    </xf>
    <xf numFmtId="10" fontId="6" fillId="0" borderId="0" xfId="3" applyNumberFormat="1" applyFont="1" applyFill="1" applyBorder="1" applyProtection="1">
      <alignment vertical="center"/>
    </xf>
    <xf numFmtId="0" fontId="7" fillId="0" borderId="2" xfId="2" applyNumberFormat="1" applyFont="1" applyFill="1" applyBorder="1" applyAlignment="1" applyProtection="1">
      <alignment horizontal="center" vertical="center"/>
      <protection locked="0"/>
    </xf>
    <xf numFmtId="0" fontId="6" fillId="3" borderId="13" xfId="0" applyFont="1" applyFill="1" applyBorder="1">
      <alignment vertical="center"/>
    </xf>
    <xf numFmtId="0" fontId="7" fillId="0" borderId="0" xfId="0" applyFont="1" applyAlignment="1">
      <alignment horizontal="right" vertical="center"/>
    </xf>
    <xf numFmtId="0" fontId="9" fillId="0" borderId="7" xfId="0" applyFont="1" applyBorder="1" applyAlignment="1">
      <alignment horizontal="center" vertical="center"/>
    </xf>
    <xf numFmtId="0" fontId="24" fillId="0" borderId="0" xfId="0" applyFont="1">
      <alignment vertical="center"/>
    </xf>
    <xf numFmtId="0" fontId="27" fillId="0" borderId="1" xfId="0" applyFont="1" applyBorder="1" applyAlignment="1">
      <alignment horizontal="left" vertical="center" indent="1"/>
    </xf>
    <xf numFmtId="41" fontId="24" fillId="0" borderId="0" xfId="0" applyNumberFormat="1" applyFont="1">
      <alignment vertical="center"/>
    </xf>
    <xf numFmtId="41" fontId="0" fillId="0" borderId="0" xfId="0" applyNumberFormat="1">
      <alignment vertical="center"/>
    </xf>
    <xf numFmtId="41" fontId="0" fillId="0" borderId="22" xfId="0" applyNumberFormat="1" applyBorder="1">
      <alignment vertical="center"/>
    </xf>
    <xf numFmtId="0" fontId="34" fillId="0" borderId="0" xfId="0" applyFont="1">
      <alignment vertical="center"/>
    </xf>
    <xf numFmtId="0" fontId="20" fillId="0" borderId="0" xfId="0" applyFont="1" applyAlignment="1">
      <alignment horizontal="left" vertical="center"/>
    </xf>
    <xf numFmtId="0" fontId="6" fillId="0" borderId="2" xfId="0" applyFont="1" applyBorder="1" applyAlignment="1">
      <alignment horizontal="left" vertical="center" indent="1"/>
    </xf>
    <xf numFmtId="0" fontId="6" fillId="0" borderId="13" xfId="0" applyFont="1" applyBorder="1" applyAlignment="1">
      <alignment horizontal="left" vertical="center" indent="1"/>
    </xf>
    <xf numFmtId="0" fontId="6" fillId="2" borderId="23" xfId="0" applyFont="1" applyFill="1" applyBorder="1">
      <alignment vertical="center"/>
    </xf>
    <xf numFmtId="41" fontId="6" fillId="2" borderId="23" xfId="0" applyNumberFormat="1" applyFont="1" applyFill="1" applyBorder="1">
      <alignment vertical="center"/>
    </xf>
    <xf numFmtId="0" fontId="6" fillId="2" borderId="2" xfId="0" applyFont="1" applyFill="1" applyBorder="1">
      <alignment vertical="center"/>
    </xf>
    <xf numFmtId="0" fontId="6" fillId="0" borderId="14" xfId="0" applyFont="1" applyBorder="1">
      <alignment vertical="center"/>
    </xf>
    <xf numFmtId="0" fontId="32" fillId="6" borderId="2" xfId="0" applyFont="1" applyFill="1" applyBorder="1" applyAlignment="1">
      <alignment horizontal="left" vertical="center" indent="1"/>
    </xf>
    <xf numFmtId="0" fontId="26" fillId="0" borderId="2" xfId="0" applyFont="1" applyBorder="1" applyAlignment="1">
      <alignment horizontal="left" vertical="center" indent="1"/>
    </xf>
    <xf numFmtId="0" fontId="26" fillId="0" borderId="14" xfId="0" applyFont="1" applyBorder="1" applyAlignment="1">
      <alignment horizontal="left" vertical="center" indent="1"/>
    </xf>
    <xf numFmtId="0" fontId="7" fillId="2" borderId="15" xfId="0" applyFont="1" applyFill="1" applyBorder="1" applyAlignment="1">
      <alignment horizontal="left" vertical="center" indent="1"/>
    </xf>
    <xf numFmtId="41" fontId="7" fillId="2" borderId="15" xfId="0" applyNumberFormat="1" applyFont="1" applyFill="1" applyBorder="1">
      <alignment vertical="center"/>
    </xf>
    <xf numFmtId="0" fontId="32" fillId="0" borderId="0" xfId="0" applyFont="1" applyAlignment="1">
      <alignment horizontal="left" vertical="center" indent="1"/>
    </xf>
    <xf numFmtId="41" fontId="7" fillId="0" borderId="0" xfId="0" applyNumberFormat="1" applyFont="1">
      <alignment vertical="center"/>
    </xf>
    <xf numFmtId="0" fontId="20" fillId="0" borderId="3" xfId="0" applyFont="1" applyBorder="1">
      <alignment vertical="center"/>
    </xf>
    <xf numFmtId="0" fontId="20" fillId="0" borderId="3"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23" fillId="3" borderId="2" xfId="0" applyFont="1" applyFill="1" applyBorder="1" applyAlignment="1">
      <alignment horizontal="center" vertical="center"/>
    </xf>
    <xf numFmtId="179" fontId="6" fillId="0" borderId="2" xfId="0" applyNumberFormat="1" applyFont="1" applyBorder="1" applyAlignment="1" applyProtection="1">
      <alignment horizontal="right" vertical="center"/>
      <protection locked="0"/>
    </xf>
    <xf numFmtId="0" fontId="8" fillId="0" borderId="0" xfId="0" applyFont="1">
      <alignment vertical="center"/>
    </xf>
    <xf numFmtId="0" fontId="16" fillId="0" borderId="0" xfId="0" applyFont="1">
      <alignment vertical="center"/>
    </xf>
    <xf numFmtId="0" fontId="15" fillId="3" borderId="2" xfId="0" applyFont="1" applyFill="1" applyBorder="1" applyAlignment="1">
      <alignment horizontal="center" vertical="center" wrapText="1"/>
    </xf>
    <xf numFmtId="0" fontId="7" fillId="3" borderId="24" xfId="0" applyFont="1" applyFill="1" applyBorder="1">
      <alignment vertical="center"/>
    </xf>
    <xf numFmtId="0" fontId="36" fillId="0" borderId="0" xfId="6" applyFont="1"/>
    <xf numFmtId="0" fontId="35" fillId="0" borderId="0" xfId="6"/>
    <xf numFmtId="0" fontId="35" fillId="0" borderId="0" xfId="6" applyAlignment="1">
      <alignment horizontal="center"/>
    </xf>
    <xf numFmtId="0" fontId="5" fillId="0" borderId="0" xfId="6" applyFont="1"/>
    <xf numFmtId="0" fontId="6" fillId="0" borderId="0" xfId="6" applyFont="1"/>
    <xf numFmtId="180" fontId="5" fillId="7" borderId="28" xfId="6" applyNumberFormat="1" applyFont="1" applyFill="1" applyBorder="1" applyProtection="1">
      <protection locked="0"/>
    </xf>
    <xf numFmtId="0" fontId="5" fillId="0" borderId="0" xfId="6" applyFont="1" applyAlignment="1">
      <alignment horizontal="center"/>
    </xf>
    <xf numFmtId="0" fontId="5" fillId="0" borderId="0" xfId="6" applyFont="1" applyAlignment="1">
      <alignment horizontal="right"/>
    </xf>
    <xf numFmtId="0" fontId="38" fillId="0" borderId="0" xfId="6" applyFont="1"/>
    <xf numFmtId="180" fontId="5" fillId="8" borderId="28" xfId="6" applyNumberFormat="1" applyFont="1" applyFill="1" applyBorder="1"/>
    <xf numFmtId="55" fontId="7" fillId="0" borderId="2" xfId="0" applyNumberFormat="1" applyFont="1" applyBorder="1" applyAlignment="1" applyProtection="1">
      <alignment horizontal="center" vertical="center"/>
      <protection locked="0"/>
    </xf>
    <xf numFmtId="0" fontId="0" fillId="0" borderId="29" xfId="0" applyBorder="1" applyAlignment="1">
      <alignment horizontal="center" vertical="center"/>
    </xf>
    <xf numFmtId="31" fontId="7" fillId="0" borderId="2" xfId="0" applyNumberFormat="1" applyFont="1" applyBorder="1" applyProtection="1">
      <alignment vertical="center"/>
      <protection locked="0"/>
    </xf>
    <xf numFmtId="0" fontId="7" fillId="2" borderId="2" xfId="2" applyNumberFormat="1" applyFont="1" applyFill="1" applyBorder="1" applyAlignment="1" applyProtection="1">
      <alignment horizontal="center" vertical="center"/>
    </xf>
    <xf numFmtId="0" fontId="20" fillId="0" borderId="12" xfId="0" applyFont="1" applyBorder="1">
      <alignment vertical="center"/>
    </xf>
    <xf numFmtId="55" fontId="7" fillId="2" borderId="2" xfId="0" applyNumberFormat="1" applyFont="1" applyFill="1" applyBorder="1" applyAlignment="1">
      <alignment horizontal="center" vertical="center"/>
    </xf>
    <xf numFmtId="0" fontId="14" fillId="4" borderId="0" xfId="0" applyFont="1" applyFill="1" applyAlignment="1">
      <alignment horizontal="center" vertical="center"/>
    </xf>
    <xf numFmtId="0" fontId="42" fillId="4" borderId="0" xfId="0" applyFont="1" applyFill="1" applyAlignment="1">
      <alignment horizontal="center" vertical="center"/>
    </xf>
    <xf numFmtId="0" fontId="7" fillId="9" borderId="0" xfId="0" applyFont="1" applyFill="1">
      <alignment vertical="center"/>
    </xf>
    <xf numFmtId="0" fontId="6" fillId="9" borderId="2" xfId="0" applyFont="1" applyFill="1" applyBorder="1">
      <alignment vertical="center"/>
    </xf>
    <xf numFmtId="41" fontId="6" fillId="0" borderId="2" xfId="0" applyNumberFormat="1" applyFont="1" applyBorder="1">
      <alignment vertical="center"/>
    </xf>
    <xf numFmtId="41" fontId="6" fillId="0" borderId="2" xfId="0" applyNumberFormat="1" applyFont="1" applyBorder="1" applyAlignment="1" applyProtection="1">
      <alignment horizontal="center" vertical="center"/>
      <protection locked="0"/>
    </xf>
    <xf numFmtId="41" fontId="7" fillId="0" borderId="2" xfId="0" applyNumberFormat="1" applyFont="1" applyBorder="1" applyAlignment="1" applyProtection="1">
      <alignment horizontal="center" vertical="center"/>
      <protection locked="0"/>
    </xf>
    <xf numFmtId="41" fontId="6" fillId="2" borderId="2" xfId="0" applyNumberFormat="1" applyFon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0" fontId="6" fillId="0" borderId="31" xfId="0" applyFont="1" applyBorder="1">
      <alignment vertical="center"/>
    </xf>
    <xf numFmtId="0" fontId="19" fillId="0" borderId="0" xfId="0" applyFont="1">
      <alignment vertical="center"/>
    </xf>
    <xf numFmtId="31" fontId="7" fillId="2" borderId="2" xfId="0" applyNumberFormat="1" applyFont="1" applyFill="1" applyBorder="1">
      <alignment vertical="center"/>
    </xf>
    <xf numFmtId="0" fontId="5" fillId="0" borderId="0" xfId="0" applyFont="1" applyAlignment="1">
      <alignment horizontal="center" vertical="center"/>
    </xf>
    <xf numFmtId="41" fontId="6" fillId="0" borderId="0" xfId="0" applyNumberFormat="1" applyFont="1" applyAlignment="1">
      <alignment horizontal="center" vertical="center"/>
    </xf>
    <xf numFmtId="179" fontId="0" fillId="0" borderId="0" xfId="0" applyNumberFormat="1" applyAlignment="1">
      <alignment horizontal="right" vertical="center"/>
    </xf>
    <xf numFmtId="179" fontId="6" fillId="2" borderId="2" xfId="0" applyNumberFormat="1" applyFont="1" applyFill="1" applyBorder="1" applyAlignment="1">
      <alignment horizontal="right" vertical="center"/>
    </xf>
    <xf numFmtId="41" fontId="0" fillId="0" borderId="0" xfId="0" applyNumberFormat="1" applyAlignment="1">
      <alignment horizontal="center" vertical="center"/>
    </xf>
    <xf numFmtId="41" fontId="0" fillId="0" borderId="0" xfId="0" applyNumberFormat="1" applyAlignment="1" applyProtection="1">
      <alignment horizontal="center" vertical="center"/>
      <protection locked="0"/>
    </xf>
    <xf numFmtId="41" fontId="7" fillId="2" borderId="2" xfId="0" applyNumberFormat="1" applyFont="1" applyFill="1" applyBorder="1">
      <alignment vertical="center"/>
    </xf>
    <xf numFmtId="41" fontId="7" fillId="2" borderId="14" xfId="0" applyNumberFormat="1" applyFont="1" applyFill="1" applyBorder="1">
      <alignment vertical="center"/>
    </xf>
    <xf numFmtId="10" fontId="6" fillId="2" borderId="2" xfId="3" applyNumberFormat="1" applyFont="1" applyFill="1" applyBorder="1" applyProtection="1">
      <alignment vertical="center"/>
    </xf>
    <xf numFmtId="0" fontId="15" fillId="0" borderId="0" xfId="0" applyFont="1" applyAlignment="1">
      <alignment horizontal="center" vertical="center" wrapText="1"/>
    </xf>
    <xf numFmtId="55" fontId="7" fillId="0" borderId="0" xfId="0" applyNumberFormat="1" applyFont="1" applyAlignment="1">
      <alignment horizontal="center" vertical="center"/>
    </xf>
    <xf numFmtId="41" fontId="7" fillId="0" borderId="0" xfId="0" applyNumberFormat="1" applyFont="1" applyAlignment="1" applyProtection="1">
      <alignment horizontal="center" vertical="center"/>
      <protection locked="0"/>
    </xf>
    <xf numFmtId="179" fontId="0" fillId="0" borderId="2" xfId="0" applyNumberFormat="1" applyBorder="1" applyAlignment="1" applyProtection="1">
      <alignment horizontal="right" vertical="center"/>
      <protection locked="0"/>
    </xf>
    <xf numFmtId="31" fontId="7" fillId="0" borderId="4" xfId="0" applyNumberFormat="1" applyFont="1" applyBorder="1">
      <alignment vertical="center"/>
    </xf>
    <xf numFmtId="0" fontId="7" fillId="0" borderId="4" xfId="0" applyFont="1" applyBorder="1">
      <alignment vertical="center"/>
    </xf>
    <xf numFmtId="0" fontId="7" fillId="9" borderId="4" xfId="0" applyFont="1" applyFill="1" applyBorder="1">
      <alignment vertical="center"/>
    </xf>
    <xf numFmtId="0" fontId="0" fillId="9" borderId="0" xfId="0" applyFill="1">
      <alignment vertical="center"/>
    </xf>
    <xf numFmtId="41" fontId="0" fillId="2" borderId="13" xfId="0" applyNumberFormat="1" applyFill="1" applyBorder="1" applyAlignment="1">
      <alignment horizontal="center" vertical="center"/>
    </xf>
    <xf numFmtId="41" fontId="0" fillId="2" borderId="23" xfId="0" applyNumberFormat="1" applyFill="1" applyBorder="1" applyAlignment="1">
      <alignment horizontal="center" vertical="center"/>
    </xf>
    <xf numFmtId="0" fontId="23" fillId="3" borderId="15" xfId="0" applyFont="1" applyFill="1" applyBorder="1" applyAlignment="1">
      <alignment horizontal="center" vertical="center"/>
    </xf>
    <xf numFmtId="180" fontId="45" fillId="10" borderId="28" xfId="6" applyNumberFormat="1" applyFont="1" applyFill="1" applyBorder="1"/>
    <xf numFmtId="0" fontId="7" fillId="3" borderId="13" xfId="0" applyFont="1" applyFill="1" applyBorder="1" applyAlignment="1">
      <alignment horizontal="center" vertical="center"/>
    </xf>
    <xf numFmtId="0" fontId="7" fillId="3" borderId="15" xfId="0" applyFont="1" applyFill="1" applyBorder="1" applyAlignment="1">
      <alignment horizontal="center" vertical="center"/>
    </xf>
    <xf numFmtId="0" fontId="7" fillId="0" borderId="13" xfId="2" applyNumberFormat="1" applyFont="1" applyBorder="1" applyAlignment="1" applyProtection="1">
      <alignment horizontal="center" vertical="center"/>
      <protection locked="0"/>
    </xf>
    <xf numFmtId="0" fontId="7" fillId="0" borderId="15" xfId="2" applyNumberFormat="1" applyFont="1" applyBorder="1" applyAlignment="1" applyProtection="1">
      <alignment horizontal="center" vertical="center"/>
      <protection locked="0"/>
    </xf>
    <xf numFmtId="0" fontId="33" fillId="0" borderId="30" xfId="0" applyFont="1" applyBorder="1" applyAlignment="1">
      <alignment horizontal="center" vertical="center"/>
    </xf>
    <xf numFmtId="0" fontId="7" fillId="4" borderId="5" xfId="0" applyFont="1" applyFill="1" applyBorder="1">
      <alignment vertical="center"/>
    </xf>
    <xf numFmtId="0" fontId="7" fillId="4" borderId="7" xfId="0" applyFont="1" applyFill="1" applyBorder="1">
      <alignment vertical="center"/>
    </xf>
    <xf numFmtId="41" fontId="7" fillId="0" borderId="9" xfId="0" applyNumberFormat="1" applyFont="1" applyBorder="1" applyProtection="1">
      <alignment vertical="center"/>
      <protection locked="0"/>
    </xf>
    <xf numFmtId="41" fontId="7" fillId="0" borderId="8" xfId="0" applyNumberFormat="1" applyFont="1" applyBorder="1" applyProtection="1">
      <alignment vertical="center"/>
      <protection locked="0"/>
    </xf>
    <xf numFmtId="41" fontId="7" fillId="0" borderId="1" xfId="0" applyNumberFormat="1" applyFont="1" applyBorder="1" applyProtection="1">
      <alignment vertical="center"/>
      <protection locked="0"/>
    </xf>
    <xf numFmtId="0" fontId="7" fillId="2" borderId="5" xfId="2" applyNumberFormat="1" applyFont="1" applyFill="1" applyBorder="1" applyAlignment="1" applyProtection="1">
      <alignment horizontal="center" vertical="center"/>
    </xf>
    <xf numFmtId="0" fontId="7" fillId="2" borderId="2" xfId="2" applyNumberFormat="1" applyFont="1" applyFill="1" applyBorder="1" applyAlignment="1" applyProtection="1">
      <alignment horizontal="center" vertical="center"/>
    </xf>
    <xf numFmtId="0" fontId="7" fillId="0" borderId="5" xfId="2" applyNumberFormat="1" applyFont="1" applyBorder="1" applyAlignment="1" applyProtection="1">
      <alignment horizontal="center" vertical="center" wrapText="1"/>
      <protection locked="0"/>
    </xf>
    <xf numFmtId="0" fontId="7" fillId="0" borderId="6" xfId="2" applyNumberFormat="1" applyFont="1" applyBorder="1" applyAlignment="1" applyProtection="1">
      <alignment horizontal="center" vertical="center" wrapText="1"/>
      <protection locked="0"/>
    </xf>
    <xf numFmtId="0" fontId="7" fillId="0" borderId="7" xfId="2" applyNumberFormat="1" applyFont="1" applyBorder="1" applyAlignment="1" applyProtection="1">
      <alignment horizontal="center" vertical="center" wrapText="1"/>
      <protection locked="0"/>
    </xf>
    <xf numFmtId="0" fontId="7" fillId="0" borderId="5" xfId="2" applyNumberFormat="1" applyFont="1" applyBorder="1" applyAlignment="1" applyProtection="1">
      <alignment horizontal="center" vertical="center"/>
      <protection locked="0"/>
    </xf>
    <xf numFmtId="0" fontId="7" fillId="0" borderId="6" xfId="2" applyNumberFormat="1" applyFont="1" applyBorder="1" applyAlignment="1" applyProtection="1">
      <alignment horizontal="center" vertical="center"/>
      <protection locked="0"/>
    </xf>
    <xf numFmtId="0" fontId="7" fillId="0" borderId="7" xfId="2" applyNumberFormat="1"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3" borderId="10" xfId="0" applyFont="1" applyFill="1" applyBorder="1" applyAlignment="1">
      <alignment horizontal="center" vertical="center"/>
    </xf>
    <xf numFmtId="0" fontId="9" fillId="3" borderId="8" xfId="0" applyFont="1" applyFill="1" applyBorder="1" applyAlignment="1">
      <alignment horizontal="center" vertical="center"/>
    </xf>
    <xf numFmtId="41" fontId="7" fillId="2" borderId="9" xfId="0" applyNumberFormat="1" applyFont="1" applyFill="1" applyBorder="1">
      <alignment vertical="center"/>
    </xf>
    <xf numFmtId="41" fontId="7" fillId="2" borderId="8" xfId="0" applyNumberFormat="1" applyFont="1" applyFill="1" applyBorder="1">
      <alignment vertical="center"/>
    </xf>
    <xf numFmtId="41" fontId="7" fillId="2" borderId="1" xfId="0" applyNumberFormat="1" applyFont="1" applyFill="1" applyBorder="1">
      <alignment vertical="center"/>
    </xf>
    <xf numFmtId="0" fontId="7" fillId="3" borderId="5" xfId="0" applyFont="1" applyFill="1" applyBorder="1" applyAlignment="1">
      <alignment horizontal="center" vertical="center"/>
    </xf>
    <xf numFmtId="0" fontId="7" fillId="3" borderId="20" xfId="0" applyFont="1" applyFill="1" applyBorder="1" applyAlignment="1">
      <alignment horizontal="center" vertical="center"/>
    </xf>
    <xf numFmtId="177" fontId="7" fillId="2" borderId="6" xfId="0" applyNumberFormat="1" applyFont="1" applyFill="1" applyBorder="1">
      <alignment vertical="center"/>
    </xf>
    <xf numFmtId="177" fontId="7" fillId="2" borderId="21" xfId="0" applyNumberFormat="1" applyFont="1" applyFill="1" applyBorder="1">
      <alignment vertical="center"/>
    </xf>
    <xf numFmtId="0" fontId="7" fillId="0" borderId="30" xfId="0" applyFont="1" applyBorder="1" applyAlignment="1">
      <alignment horizontal="center" vertical="center"/>
    </xf>
    <xf numFmtId="0" fontId="7" fillId="0" borderId="0" xfId="0" applyFont="1" applyAlignment="1">
      <alignment horizontal="center" vertical="center"/>
    </xf>
    <xf numFmtId="0" fontId="23" fillId="3" borderId="5" xfId="0" applyFont="1" applyFill="1" applyBorder="1" applyAlignment="1">
      <alignment horizontal="center" vertical="center"/>
    </xf>
    <xf numFmtId="0" fontId="23" fillId="3" borderId="7" xfId="0" applyFont="1" applyFill="1" applyBorder="1" applyAlignment="1">
      <alignment horizontal="center" vertical="center"/>
    </xf>
    <xf numFmtId="0" fontId="6" fillId="0" borderId="13" xfId="0" applyFont="1" applyBorder="1" applyAlignment="1">
      <alignment horizontal="left" vertical="center"/>
    </xf>
    <xf numFmtId="0" fontId="6" fillId="0" borderId="19" xfId="0" applyFont="1" applyBorder="1" applyAlignment="1">
      <alignment horizontal="left" vertical="center"/>
    </xf>
    <xf numFmtId="0" fontId="6" fillId="0" borderId="15" xfId="0" applyFont="1" applyBorder="1" applyAlignment="1">
      <alignment horizontal="left" vertical="center"/>
    </xf>
    <xf numFmtId="0" fontId="0" fillId="0" borderId="0" xfId="0" applyAlignment="1">
      <alignment horizontal="center" vertical="center"/>
    </xf>
    <xf numFmtId="41" fontId="6" fillId="0" borderId="5" xfId="0" applyNumberFormat="1" applyFont="1" applyBorder="1" applyAlignment="1" applyProtection="1">
      <alignment horizontal="right" vertical="center"/>
      <protection locked="0"/>
    </xf>
    <xf numFmtId="41" fontId="6" fillId="0" borderId="7" xfId="0" applyNumberFormat="1" applyFont="1" applyBorder="1" applyAlignment="1" applyProtection="1">
      <alignment horizontal="right" vertical="center"/>
      <protection locked="0"/>
    </xf>
    <xf numFmtId="41" fontId="6" fillId="2" borderId="5" xfId="0" applyNumberFormat="1" applyFont="1" applyFill="1" applyBorder="1" applyAlignment="1">
      <alignment horizontal="right" vertical="center"/>
    </xf>
    <xf numFmtId="41" fontId="6" fillId="2" borderId="7" xfId="0" applyNumberFormat="1" applyFont="1" applyFill="1" applyBorder="1" applyAlignment="1">
      <alignment horizontal="right" vertical="center"/>
    </xf>
    <xf numFmtId="178" fontId="6" fillId="2" borderId="5" xfId="0" applyNumberFormat="1" applyFont="1" applyFill="1" applyBorder="1" applyAlignment="1">
      <alignment horizontal="center" vertical="center"/>
    </xf>
    <xf numFmtId="178" fontId="6" fillId="2" borderId="7" xfId="0" applyNumberFormat="1" applyFont="1" applyFill="1" applyBorder="1" applyAlignment="1">
      <alignment horizontal="center" vertical="center"/>
    </xf>
    <xf numFmtId="41" fontId="6" fillId="0" borderId="5" xfId="0" applyNumberFormat="1" applyFont="1" applyBorder="1" applyAlignment="1" applyProtection="1">
      <alignment horizontal="center" vertical="center"/>
      <protection locked="0"/>
    </xf>
    <xf numFmtId="41" fontId="6" fillId="0" borderId="7" xfId="0" applyNumberFormat="1" applyFont="1" applyBorder="1" applyAlignment="1" applyProtection="1">
      <alignment horizontal="center" vertical="center"/>
      <protection locked="0"/>
    </xf>
    <xf numFmtId="0" fontId="7" fillId="2" borderId="25" xfId="0" quotePrefix="1" applyFont="1" applyFill="1" applyBorder="1" applyAlignment="1">
      <alignment horizontal="center" vertical="center"/>
    </xf>
    <xf numFmtId="0" fontId="7" fillId="2" borderId="26" xfId="0" quotePrefix="1" applyFont="1" applyFill="1" applyBorder="1" applyAlignment="1">
      <alignment horizontal="center" vertical="center"/>
    </xf>
    <xf numFmtId="0" fontId="7" fillId="2" borderId="27" xfId="0" quotePrefix="1" applyFont="1" applyFill="1" applyBorder="1" applyAlignment="1">
      <alignment horizontal="center" vertical="center"/>
    </xf>
    <xf numFmtId="0" fontId="15" fillId="3" borderId="2" xfId="0" applyFont="1" applyFill="1" applyBorder="1" applyAlignment="1">
      <alignment horizontal="center" vertical="center" wrapText="1"/>
    </xf>
    <xf numFmtId="55" fontId="7" fillId="2" borderId="2" xfId="0" applyNumberFormat="1" applyFont="1" applyFill="1" applyBorder="1" applyAlignment="1">
      <alignment horizontal="center" vertical="center"/>
    </xf>
    <xf numFmtId="41" fontId="7" fillId="0" borderId="2" xfId="0" applyNumberFormat="1" applyFont="1" applyBorder="1" applyAlignment="1" applyProtection="1">
      <alignment horizontal="center" vertical="center"/>
      <protection locked="0"/>
    </xf>
    <xf numFmtId="0" fontId="7" fillId="0" borderId="5" xfId="2" applyNumberFormat="1" applyFont="1" applyFill="1" applyBorder="1" applyAlignment="1" applyProtection="1">
      <alignment horizontal="center" vertical="center"/>
      <protection locked="0"/>
    </xf>
    <xf numFmtId="0" fontId="7" fillId="0" borderId="2" xfId="2" applyNumberFormat="1" applyFont="1" applyFill="1" applyBorder="1" applyAlignment="1" applyProtection="1">
      <alignment horizontal="center" vertical="center"/>
      <protection locked="0"/>
    </xf>
    <xf numFmtId="10" fontId="6" fillId="2" borderId="1" xfId="3" applyNumberFormat="1" applyFont="1" applyFill="1" applyBorder="1" applyProtection="1">
      <alignment vertical="center"/>
    </xf>
    <xf numFmtId="0" fontId="5" fillId="3" borderId="2" xfId="0" applyFont="1" applyFill="1" applyBorder="1" applyAlignment="1">
      <alignment horizontal="center" vertical="center"/>
    </xf>
    <xf numFmtId="41" fontId="6" fillId="2" borderId="2" xfId="0" applyNumberFormat="1" applyFont="1" applyFill="1" applyBorder="1" applyAlignment="1">
      <alignment horizontal="center" vertical="center"/>
    </xf>
    <xf numFmtId="41" fontId="0" fillId="2" borderId="14" xfId="0" applyNumberFormat="1" applyFill="1" applyBorder="1" applyAlignment="1">
      <alignment horizontal="center" vertical="center"/>
    </xf>
    <xf numFmtId="41" fontId="0" fillId="2" borderId="15" xfId="0" applyNumberForma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179" fontId="0" fillId="0" borderId="2" xfId="0" applyNumberFormat="1" applyBorder="1" applyAlignment="1" applyProtection="1">
      <alignment horizontal="right" vertical="center"/>
      <protection locked="0"/>
    </xf>
  </cellXfs>
  <cellStyles count="7">
    <cellStyle name="Excel Built-in Comma [0]" xfId="1" xr:uid="{358DC8C6-48A3-4595-BB4B-A7BDEE9936DB}"/>
    <cellStyle name="Excel Built-in Comma [0] 2" xfId="5" xr:uid="{0515199E-7B8D-4A92-A9F7-A3787C0BD0A7}"/>
    <cellStyle name="パーセント" xfId="3" builtinId="5"/>
    <cellStyle name="桁区切り" xfId="2" builtinId="6"/>
    <cellStyle name="標準" xfId="0" builtinId="0"/>
    <cellStyle name="標準 2" xfId="6" xr:uid="{D2B4D569-1D48-4D61-AFAF-C73F4FE3F59D}"/>
    <cellStyle name="標準 4 2" xfId="4" xr:uid="{77A70F07-6F13-4489-847B-049BFBF16578}"/>
  </cellStyles>
  <dxfs count="62">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theme="1" tint="0.499984740745262"/>
        </patternFill>
      </fill>
    </dxf>
    <dxf>
      <fill>
        <patternFill>
          <bgColor rgb="FFFFFFCC"/>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theme="1" tint="0.499984740745262"/>
        </patternFill>
      </fill>
    </dxf>
    <dxf>
      <fill>
        <patternFill>
          <bgColor rgb="FFFFFFCC"/>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theme="1" tint="0.499984740745262"/>
        </patternFill>
      </fill>
    </dxf>
    <dxf>
      <fill>
        <patternFill>
          <bgColor rgb="FFFFFFCC"/>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rgb="FFFFFFCC"/>
        </patternFill>
      </fill>
    </dxf>
    <dxf>
      <fill>
        <patternFill>
          <bgColor theme="1" tint="0.49998474074526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CC"/>
      <color rgb="FFCDFFE6"/>
      <color rgb="FF99FFCC"/>
      <color rgb="FF66FFFF"/>
      <color rgb="FFFFFF09"/>
      <color rgb="FFFFCCCC"/>
      <color rgb="FFE9DE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93456</xdr:colOff>
      <xdr:row>78</xdr:row>
      <xdr:rowOff>248738</xdr:rowOff>
    </xdr:from>
    <xdr:to>
      <xdr:col>9</xdr:col>
      <xdr:colOff>812537</xdr:colOff>
      <xdr:row>89</xdr:row>
      <xdr:rowOff>0</xdr:rowOff>
    </xdr:to>
    <xdr:sp macro="" textlink="">
      <xdr:nvSpPr>
        <xdr:cNvPr id="104" name="正方形/長方形 1">
          <a:extLst>
            <a:ext uri="{FF2B5EF4-FFF2-40B4-BE49-F238E27FC236}">
              <a16:creationId xmlns:a16="http://schemas.microsoft.com/office/drawing/2014/main" id="{DDACC627-CA38-43EF-A080-0BCEC215BE9B}"/>
            </a:ext>
          </a:extLst>
        </xdr:cNvPr>
        <xdr:cNvSpPr/>
      </xdr:nvSpPr>
      <xdr:spPr>
        <a:xfrm>
          <a:off x="10974368" y="24240532"/>
          <a:ext cx="4450640" cy="318026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6</xdr:col>
      <xdr:colOff>89647</xdr:colOff>
      <xdr:row>74</xdr:row>
      <xdr:rowOff>283845</xdr:rowOff>
    </xdr:from>
    <xdr:to>
      <xdr:col>9</xdr:col>
      <xdr:colOff>800576</xdr:colOff>
      <xdr:row>78</xdr:row>
      <xdr:rowOff>173078</xdr:rowOff>
    </xdr:to>
    <xdr:sp macro="" textlink="">
      <xdr:nvSpPr>
        <xdr:cNvPr id="125" name="正方形/長方形 5">
          <a:extLst>
            <a:ext uri="{FF2B5EF4-FFF2-40B4-BE49-F238E27FC236}">
              <a16:creationId xmlns:a16="http://schemas.microsoft.com/office/drawing/2014/main" id="{A242B366-5993-4C84-9B42-9362052BC25A}"/>
            </a:ext>
          </a:extLst>
        </xdr:cNvPr>
        <xdr:cNvSpPr/>
      </xdr:nvSpPr>
      <xdr:spPr>
        <a:xfrm>
          <a:off x="10970559" y="23020580"/>
          <a:ext cx="4442488" cy="114429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49</xdr:row>
      <xdr:rowOff>285752</xdr:rowOff>
    </xdr:from>
    <xdr:to>
      <xdr:col>8</xdr:col>
      <xdr:colOff>851487</xdr:colOff>
      <xdr:row>54</xdr:row>
      <xdr:rowOff>107156</xdr:rowOff>
    </xdr:to>
    <xdr:sp macro="" textlink="">
      <xdr:nvSpPr>
        <xdr:cNvPr id="98" name="正方形/長方形 7">
          <a:extLst>
            <a:ext uri="{FF2B5EF4-FFF2-40B4-BE49-F238E27FC236}">
              <a16:creationId xmlns:a16="http://schemas.microsoft.com/office/drawing/2014/main" id="{B88AA103-EA95-4838-B788-467A0A7DBAE7}"/>
            </a:ext>
          </a:extLst>
        </xdr:cNvPr>
        <xdr:cNvSpPr/>
      </xdr:nvSpPr>
      <xdr:spPr>
        <a:xfrm>
          <a:off x="8409216" y="15784288"/>
          <a:ext cx="5641200" cy="13862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kumimoji="1" lang="ja-JP" altLang="en-US" sz="1100">
              <a:solidFill>
                <a:schemeClr val="tx1"/>
              </a:solidFill>
            </a:rPr>
            <a:t>◆</a:t>
          </a:r>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56</xdr:row>
      <xdr:rowOff>297659</xdr:rowOff>
    </xdr:from>
    <xdr:to>
      <xdr:col>8</xdr:col>
      <xdr:colOff>851486</xdr:colOff>
      <xdr:row>62</xdr:row>
      <xdr:rowOff>0</xdr:rowOff>
    </xdr:to>
    <xdr:sp macro="" textlink="">
      <xdr:nvSpPr>
        <xdr:cNvPr id="99" name="正方形/長方形 9">
          <a:extLst>
            <a:ext uri="{FF2B5EF4-FFF2-40B4-BE49-F238E27FC236}">
              <a16:creationId xmlns:a16="http://schemas.microsoft.com/office/drawing/2014/main" id="{E2959C6A-D209-4D3E-B491-30F350AC3B31}"/>
            </a:ext>
          </a:extLst>
        </xdr:cNvPr>
        <xdr:cNvSpPr/>
      </xdr:nvSpPr>
      <xdr:spPr>
        <a:xfrm>
          <a:off x="8409215" y="17986945"/>
          <a:ext cx="5641200" cy="15801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kumimoji="1" lang="ja-JP" altLang="en-US" sz="1100">
              <a:solidFill>
                <a:schemeClr val="tx1"/>
              </a:solidFill>
            </a:rPr>
            <a:t>◆</a:t>
          </a:r>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65</xdr:row>
      <xdr:rowOff>0</xdr:rowOff>
    </xdr:from>
    <xdr:to>
      <xdr:col>8</xdr:col>
      <xdr:colOff>875980</xdr:colOff>
      <xdr:row>71</xdr:row>
      <xdr:rowOff>263979</xdr:rowOff>
    </xdr:to>
    <xdr:sp macro="" textlink="">
      <xdr:nvSpPr>
        <xdr:cNvPr id="100" name="正方形/長方形 10">
          <a:extLst>
            <a:ext uri="{FF2B5EF4-FFF2-40B4-BE49-F238E27FC236}">
              <a16:creationId xmlns:a16="http://schemas.microsoft.com/office/drawing/2014/main" id="{101C32FF-ACCB-4681-A516-FEEB63FEA073}"/>
            </a:ext>
          </a:extLst>
        </xdr:cNvPr>
        <xdr:cNvSpPr/>
      </xdr:nvSpPr>
      <xdr:spPr>
        <a:xfrm>
          <a:off x="8433709" y="20505964"/>
          <a:ext cx="5641200" cy="21417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3" name="正方形/長方形 2">
          <a:extLst>
            <a:ext uri="{FF2B5EF4-FFF2-40B4-BE49-F238E27FC236}">
              <a16:creationId xmlns:a16="http://schemas.microsoft.com/office/drawing/2014/main" id="{8F491360-9703-472F-912D-C03DD5E99C77}"/>
            </a:ext>
          </a:extLst>
        </xdr:cNvPr>
        <xdr:cNvSpPr/>
      </xdr:nvSpPr>
      <xdr:spPr>
        <a:xfrm>
          <a:off x="10620375" y="58430"/>
          <a:ext cx="876705" cy="246369"/>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1</a:t>
          </a:r>
          <a:r>
            <a:rPr kumimoji="1" lang="ja-JP" altLang="en-US" sz="1400" b="1" kern="1200">
              <a:solidFill>
                <a:sysClr val="windowText" lastClr="000000"/>
              </a:solidFill>
            </a:rPr>
            <a:t>回目用</a:t>
          </a:r>
        </a:p>
      </xdr:txBody>
    </xdr:sp>
    <xdr:clientData/>
  </xdr:twoCellAnchor>
  <xdr:twoCellAnchor>
    <xdr:from>
      <xdr:col>4</xdr:col>
      <xdr:colOff>192276</xdr:colOff>
      <xdr:row>105</xdr:row>
      <xdr:rowOff>304801</xdr:rowOff>
    </xdr:from>
    <xdr:to>
      <xdr:col>8</xdr:col>
      <xdr:colOff>967833</xdr:colOff>
      <xdr:row>119</xdr:row>
      <xdr:rowOff>11207</xdr:rowOff>
    </xdr:to>
    <xdr:sp macro="" textlink="">
      <xdr:nvSpPr>
        <xdr:cNvPr id="103" name="正方形/長方形 20">
          <a:extLst>
            <a:ext uri="{FF2B5EF4-FFF2-40B4-BE49-F238E27FC236}">
              <a16:creationId xmlns:a16="http://schemas.microsoft.com/office/drawing/2014/main" id="{47E2D82D-EE87-4D8B-8A70-436F5ED4835C}"/>
            </a:ext>
          </a:extLst>
        </xdr:cNvPr>
        <xdr:cNvSpPr/>
      </xdr:nvSpPr>
      <xdr:spPr>
        <a:xfrm>
          <a:off x="8462217" y="32297595"/>
          <a:ext cx="6075940" cy="430081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3</xdr:col>
      <xdr:colOff>152400</xdr:colOff>
      <xdr:row>4</xdr:row>
      <xdr:rowOff>0</xdr:rowOff>
    </xdr:from>
    <xdr:to>
      <xdr:col>6</xdr:col>
      <xdr:colOff>577295</xdr:colOff>
      <xdr:row>4</xdr:row>
      <xdr:rowOff>236202</xdr:rowOff>
    </xdr:to>
    <xdr:grpSp>
      <xdr:nvGrpSpPr>
        <xdr:cNvPr id="2" name="グループ化 1">
          <a:extLst>
            <a:ext uri="{FF2B5EF4-FFF2-40B4-BE49-F238E27FC236}">
              <a16:creationId xmlns:a16="http://schemas.microsoft.com/office/drawing/2014/main" id="{AAD2D88C-E7F4-4286-B57C-A5347E1A5796}"/>
            </a:ext>
          </a:extLst>
        </xdr:cNvPr>
        <xdr:cNvGrpSpPr/>
      </xdr:nvGrpSpPr>
      <xdr:grpSpPr>
        <a:xfrm>
          <a:off x="5853953" y="932329"/>
          <a:ext cx="5597530" cy="236202"/>
          <a:chOff x="7478959" y="973667"/>
          <a:chExt cx="5620566" cy="243956"/>
        </a:xfrm>
      </xdr:grpSpPr>
      <xdr:sp macro="" textlink="">
        <xdr:nvSpPr>
          <xdr:cNvPr id="6" name="正方形/長方形 172">
            <a:extLst>
              <a:ext uri="{FF2B5EF4-FFF2-40B4-BE49-F238E27FC236}">
                <a16:creationId xmlns:a16="http://schemas.microsoft.com/office/drawing/2014/main" id="{2E2DFAEF-AC2C-3043-A864-D515854F1FA6}"/>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8" name="正方形/長方形 7">
            <a:extLst>
              <a:ext uri="{FF2B5EF4-FFF2-40B4-BE49-F238E27FC236}">
                <a16:creationId xmlns:a16="http://schemas.microsoft.com/office/drawing/2014/main" id="{5B7F1E0E-7B7D-0DD3-FA19-1B17635DC8DA}"/>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9" name="正方形/長方形 172">
            <a:extLst>
              <a:ext uri="{FF2B5EF4-FFF2-40B4-BE49-F238E27FC236}">
                <a16:creationId xmlns:a16="http://schemas.microsoft.com/office/drawing/2014/main" id="{76666C59-CB09-9131-2BA4-5B24C6D86089}"/>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0" name="正方形/長方形 9">
            <a:extLst>
              <a:ext uri="{FF2B5EF4-FFF2-40B4-BE49-F238E27FC236}">
                <a16:creationId xmlns:a16="http://schemas.microsoft.com/office/drawing/2014/main" id="{7D449CD8-29E4-7195-47CE-5C9001666C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1" name="正方形/長方形 10">
            <a:extLst>
              <a:ext uri="{FF2B5EF4-FFF2-40B4-BE49-F238E27FC236}">
                <a16:creationId xmlns:a16="http://schemas.microsoft.com/office/drawing/2014/main" id="{212A74AD-D3B2-7483-A3F8-14F49EB611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6</xdr:col>
      <xdr:colOff>134470</xdr:colOff>
      <xdr:row>122</xdr:row>
      <xdr:rowOff>291353</xdr:rowOff>
    </xdr:from>
    <xdr:to>
      <xdr:col>9</xdr:col>
      <xdr:colOff>728382</xdr:colOff>
      <xdr:row>127</xdr:row>
      <xdr:rowOff>151167</xdr:rowOff>
    </xdr:to>
    <xdr:sp macro="" textlink="">
      <xdr:nvSpPr>
        <xdr:cNvPr id="4" name="正方形/長方形 3">
          <a:extLst>
            <a:ext uri="{FF2B5EF4-FFF2-40B4-BE49-F238E27FC236}">
              <a16:creationId xmlns:a16="http://schemas.microsoft.com/office/drawing/2014/main" id="{E1F2AEC0-CA56-4CFF-B12A-C699E50B59B7}"/>
            </a:ext>
          </a:extLst>
        </xdr:cNvPr>
        <xdr:cNvSpPr/>
      </xdr:nvSpPr>
      <xdr:spPr>
        <a:xfrm>
          <a:off x="11015382" y="37819853"/>
          <a:ext cx="4325471" cy="157431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公募申請時点での最低賃金に該当する従業員の退職等の事由により、賃上げ実施前の基準となる事業場内最低賃金に変更があった場合、その変更後の最低賃金を基準として賃上げ要件</a:t>
          </a:r>
          <a:r>
            <a:rPr kumimoji="1" lang="en-US" altLang="ja-JP" sz="1100" b="1">
              <a:solidFill>
                <a:sysClr val="windowText" lastClr="000000"/>
              </a:solidFill>
              <a:latin typeface="+mn-ea"/>
              <a:ea typeface="+mn-ea"/>
            </a:rPr>
            <a:t>(+30</a:t>
          </a:r>
          <a:r>
            <a:rPr kumimoji="1" lang="ja-JP" altLang="en-US" sz="1100" b="1">
              <a:solidFill>
                <a:sysClr val="windowText" lastClr="000000"/>
              </a:solidFill>
              <a:latin typeface="+mn-ea"/>
              <a:ea typeface="+mn-ea"/>
            </a:rPr>
            <a:t>円以上</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の達成を判定します。</a:t>
          </a:r>
        </a:p>
        <a:p>
          <a:pPr algn="l"/>
          <a:r>
            <a:rPr kumimoji="1" lang="ja-JP" altLang="en-US" sz="1100" b="1">
              <a:solidFill>
                <a:sysClr val="windowText" lastClr="000000"/>
              </a:solidFill>
              <a:latin typeface="+mn-ea"/>
              <a:ea typeface="+mn-ea"/>
            </a:rPr>
            <a:t>上記の場合に該当する方は「公募申請時」欄に変更後の最低賃金をご記入ください。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97568</xdr:colOff>
      <xdr:row>78</xdr:row>
      <xdr:rowOff>244928</xdr:rowOff>
    </xdr:from>
    <xdr:to>
      <xdr:col>9</xdr:col>
      <xdr:colOff>649356</xdr:colOff>
      <xdr:row>87</xdr:row>
      <xdr:rowOff>0</xdr:rowOff>
    </xdr:to>
    <xdr:sp macro="" textlink="">
      <xdr:nvSpPr>
        <xdr:cNvPr id="2" name="正方形/長方形 1">
          <a:extLst>
            <a:ext uri="{FF2B5EF4-FFF2-40B4-BE49-F238E27FC236}">
              <a16:creationId xmlns:a16="http://schemas.microsoft.com/office/drawing/2014/main" id="{A6CB53B5-006A-4CB6-B132-907522D85495}"/>
            </a:ext>
          </a:extLst>
        </xdr:cNvPr>
        <xdr:cNvSpPr/>
      </xdr:nvSpPr>
      <xdr:spPr>
        <a:xfrm>
          <a:off x="8352568" y="24554845"/>
          <a:ext cx="6901788" cy="261257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112015</xdr:colOff>
      <xdr:row>74</xdr:row>
      <xdr:rowOff>287655</xdr:rowOff>
    </xdr:from>
    <xdr:to>
      <xdr:col>9</xdr:col>
      <xdr:colOff>643891</xdr:colOff>
      <xdr:row>78</xdr:row>
      <xdr:rowOff>169268</xdr:rowOff>
    </xdr:to>
    <xdr:sp macro="" textlink="">
      <xdr:nvSpPr>
        <xdr:cNvPr id="3" name="正方形/長方形 5">
          <a:extLst>
            <a:ext uri="{FF2B5EF4-FFF2-40B4-BE49-F238E27FC236}">
              <a16:creationId xmlns:a16="http://schemas.microsoft.com/office/drawing/2014/main" id="{CBC5A6CB-14C3-463C-8F8C-83F2661C144F}"/>
            </a:ext>
          </a:extLst>
        </xdr:cNvPr>
        <xdr:cNvSpPr/>
      </xdr:nvSpPr>
      <xdr:spPr>
        <a:xfrm>
          <a:off x="8363190" y="22814854"/>
          <a:ext cx="6866574" cy="112101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49</xdr:row>
      <xdr:rowOff>285752</xdr:rowOff>
    </xdr:from>
    <xdr:to>
      <xdr:col>8</xdr:col>
      <xdr:colOff>851487</xdr:colOff>
      <xdr:row>54</xdr:row>
      <xdr:rowOff>107156</xdr:rowOff>
    </xdr:to>
    <xdr:sp macro="" textlink="">
      <xdr:nvSpPr>
        <xdr:cNvPr id="5" name="正方形/長方形 7">
          <a:extLst>
            <a:ext uri="{FF2B5EF4-FFF2-40B4-BE49-F238E27FC236}">
              <a16:creationId xmlns:a16="http://schemas.microsoft.com/office/drawing/2014/main" id="{658AACBC-D87A-46AC-8CEE-240D974450F3}"/>
            </a:ext>
          </a:extLst>
        </xdr:cNvPr>
        <xdr:cNvSpPr/>
      </xdr:nvSpPr>
      <xdr:spPr>
        <a:xfrm>
          <a:off x="8341725" y="15217142"/>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56</xdr:row>
      <xdr:rowOff>297659</xdr:rowOff>
    </xdr:from>
    <xdr:to>
      <xdr:col>8</xdr:col>
      <xdr:colOff>851486</xdr:colOff>
      <xdr:row>62</xdr:row>
      <xdr:rowOff>0</xdr:rowOff>
    </xdr:to>
    <xdr:sp macro="" textlink="">
      <xdr:nvSpPr>
        <xdr:cNvPr id="6" name="正方形/長方形 9">
          <a:extLst>
            <a:ext uri="{FF2B5EF4-FFF2-40B4-BE49-F238E27FC236}">
              <a16:creationId xmlns:a16="http://schemas.microsoft.com/office/drawing/2014/main" id="{32852FA3-F23F-467A-A77E-1635CBC98A91}"/>
            </a:ext>
          </a:extLst>
        </xdr:cNvPr>
        <xdr:cNvSpPr/>
      </xdr:nvSpPr>
      <xdr:spPr>
        <a:xfrm>
          <a:off x="8341724" y="17431229"/>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65</xdr:row>
      <xdr:rowOff>0</xdr:rowOff>
    </xdr:from>
    <xdr:to>
      <xdr:col>8</xdr:col>
      <xdr:colOff>875980</xdr:colOff>
      <xdr:row>71</xdr:row>
      <xdr:rowOff>263979</xdr:rowOff>
    </xdr:to>
    <xdr:sp macro="" textlink="">
      <xdr:nvSpPr>
        <xdr:cNvPr id="7" name="正方形/長方形 10">
          <a:extLst>
            <a:ext uri="{FF2B5EF4-FFF2-40B4-BE49-F238E27FC236}">
              <a16:creationId xmlns:a16="http://schemas.microsoft.com/office/drawing/2014/main" id="{E3ECF0A9-B25C-4C8E-B806-E552832AAF48}"/>
            </a:ext>
          </a:extLst>
        </xdr:cNvPr>
        <xdr:cNvSpPr/>
      </xdr:nvSpPr>
      <xdr:spPr>
        <a:xfrm>
          <a:off x="8362408" y="19964400"/>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8" name="正方形/長方形 7">
          <a:extLst>
            <a:ext uri="{FF2B5EF4-FFF2-40B4-BE49-F238E27FC236}">
              <a16:creationId xmlns:a16="http://schemas.microsoft.com/office/drawing/2014/main" id="{FE39D5D2-6864-4C4D-A78D-D6ABDD0ABBD1}"/>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2</a:t>
          </a:r>
          <a:r>
            <a:rPr kumimoji="1" lang="ja-JP" altLang="en-US" sz="1400" b="1" kern="1200">
              <a:solidFill>
                <a:sysClr val="windowText" lastClr="000000"/>
              </a:solidFill>
            </a:rPr>
            <a:t>回目用</a:t>
          </a:r>
        </a:p>
      </xdr:txBody>
    </xdr:sp>
    <xdr:clientData/>
  </xdr:twoCellAnchor>
  <xdr:twoCellAnchor>
    <xdr:from>
      <xdr:col>4</xdr:col>
      <xdr:colOff>192276</xdr:colOff>
      <xdr:row>103</xdr:row>
      <xdr:rowOff>304800</xdr:rowOff>
    </xdr:from>
    <xdr:to>
      <xdr:col>8</xdr:col>
      <xdr:colOff>967833</xdr:colOff>
      <xdr:row>117</xdr:row>
      <xdr:rowOff>0</xdr:rowOff>
    </xdr:to>
    <xdr:sp macro="" textlink="">
      <xdr:nvSpPr>
        <xdr:cNvPr id="9" name="正方形/長方形 20">
          <a:extLst>
            <a:ext uri="{FF2B5EF4-FFF2-40B4-BE49-F238E27FC236}">
              <a16:creationId xmlns:a16="http://schemas.microsoft.com/office/drawing/2014/main" id="{FED8444A-4E64-407E-978D-7CA7529D951B}"/>
            </a:ext>
          </a:extLst>
        </xdr:cNvPr>
        <xdr:cNvSpPr/>
      </xdr:nvSpPr>
      <xdr:spPr>
        <a:xfrm>
          <a:off x="8447276" y="32277050"/>
          <a:ext cx="6088390" cy="434128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3</xdr:col>
      <xdr:colOff>152400</xdr:colOff>
      <xdr:row>4</xdr:row>
      <xdr:rowOff>0</xdr:rowOff>
    </xdr:from>
    <xdr:to>
      <xdr:col>6</xdr:col>
      <xdr:colOff>579200</xdr:colOff>
      <xdr:row>4</xdr:row>
      <xdr:rowOff>238107</xdr:rowOff>
    </xdr:to>
    <xdr:grpSp>
      <xdr:nvGrpSpPr>
        <xdr:cNvPr id="10" name="グループ化 9">
          <a:extLst>
            <a:ext uri="{FF2B5EF4-FFF2-40B4-BE49-F238E27FC236}">
              <a16:creationId xmlns:a16="http://schemas.microsoft.com/office/drawing/2014/main" id="{211C20BA-7025-4FE4-87A2-172FB351E645}"/>
            </a:ext>
          </a:extLst>
        </xdr:cNvPr>
        <xdr:cNvGrpSpPr/>
      </xdr:nvGrpSpPr>
      <xdr:grpSpPr>
        <a:xfrm>
          <a:off x="5842000" y="948267"/>
          <a:ext cx="5583000" cy="238107"/>
          <a:chOff x="7478959" y="973667"/>
          <a:chExt cx="5620566" cy="243956"/>
        </a:xfrm>
      </xdr:grpSpPr>
      <xdr:sp macro="" textlink="">
        <xdr:nvSpPr>
          <xdr:cNvPr id="11" name="正方形/長方形 172">
            <a:extLst>
              <a:ext uri="{FF2B5EF4-FFF2-40B4-BE49-F238E27FC236}">
                <a16:creationId xmlns:a16="http://schemas.microsoft.com/office/drawing/2014/main" id="{D13AA5D1-B91C-6086-5409-283C631D1865}"/>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2" name="正方形/長方形 11">
            <a:extLst>
              <a:ext uri="{FF2B5EF4-FFF2-40B4-BE49-F238E27FC236}">
                <a16:creationId xmlns:a16="http://schemas.microsoft.com/office/drawing/2014/main" id="{E85501E4-9D99-B44F-307D-9241FBE3F400}"/>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3" name="正方形/長方形 172">
            <a:extLst>
              <a:ext uri="{FF2B5EF4-FFF2-40B4-BE49-F238E27FC236}">
                <a16:creationId xmlns:a16="http://schemas.microsoft.com/office/drawing/2014/main" id="{FA23FCA4-BB9B-D24C-D4F3-B8FBADC85325}"/>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4" name="正方形/長方形 13">
            <a:extLst>
              <a:ext uri="{FF2B5EF4-FFF2-40B4-BE49-F238E27FC236}">
                <a16:creationId xmlns:a16="http://schemas.microsoft.com/office/drawing/2014/main" id="{F62D2E43-F752-EB55-7E18-2A9F5125879C}"/>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5" name="正方形/長方形 14">
            <a:extLst>
              <a:ext uri="{FF2B5EF4-FFF2-40B4-BE49-F238E27FC236}">
                <a16:creationId xmlns:a16="http://schemas.microsoft.com/office/drawing/2014/main" id="{95189ACF-2CA3-D2A7-5950-53D77E758266}"/>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93758</xdr:colOff>
      <xdr:row>78</xdr:row>
      <xdr:rowOff>248738</xdr:rowOff>
    </xdr:from>
    <xdr:to>
      <xdr:col>9</xdr:col>
      <xdr:colOff>649356</xdr:colOff>
      <xdr:row>87</xdr:row>
      <xdr:rowOff>10583</xdr:rowOff>
    </xdr:to>
    <xdr:sp macro="" textlink="">
      <xdr:nvSpPr>
        <xdr:cNvPr id="2" name="正方形/長方形 1">
          <a:extLst>
            <a:ext uri="{FF2B5EF4-FFF2-40B4-BE49-F238E27FC236}">
              <a16:creationId xmlns:a16="http://schemas.microsoft.com/office/drawing/2014/main" id="{C3AEA56D-6152-41B4-95A2-32C88E5C47D2}"/>
            </a:ext>
          </a:extLst>
        </xdr:cNvPr>
        <xdr:cNvSpPr/>
      </xdr:nvSpPr>
      <xdr:spPr>
        <a:xfrm>
          <a:off x="8348758" y="24558655"/>
          <a:ext cx="6905598" cy="261934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112015</xdr:colOff>
      <xdr:row>74</xdr:row>
      <xdr:rowOff>287655</xdr:rowOff>
    </xdr:from>
    <xdr:to>
      <xdr:col>9</xdr:col>
      <xdr:colOff>643891</xdr:colOff>
      <xdr:row>78</xdr:row>
      <xdr:rowOff>169268</xdr:rowOff>
    </xdr:to>
    <xdr:sp macro="" textlink="">
      <xdr:nvSpPr>
        <xdr:cNvPr id="3" name="正方形/長方形 5">
          <a:extLst>
            <a:ext uri="{FF2B5EF4-FFF2-40B4-BE49-F238E27FC236}">
              <a16:creationId xmlns:a16="http://schemas.microsoft.com/office/drawing/2014/main" id="{22A849EF-B311-47CF-8DF1-4147496B9E67}"/>
            </a:ext>
          </a:extLst>
        </xdr:cNvPr>
        <xdr:cNvSpPr/>
      </xdr:nvSpPr>
      <xdr:spPr>
        <a:xfrm>
          <a:off x="8370190" y="23077170"/>
          <a:ext cx="6875526" cy="114653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49</xdr:row>
      <xdr:rowOff>285752</xdr:rowOff>
    </xdr:from>
    <xdr:to>
      <xdr:col>8</xdr:col>
      <xdr:colOff>851487</xdr:colOff>
      <xdr:row>54</xdr:row>
      <xdr:rowOff>107156</xdr:rowOff>
    </xdr:to>
    <xdr:sp macro="" textlink="">
      <xdr:nvSpPr>
        <xdr:cNvPr id="4" name="正方形/長方形 7">
          <a:extLst>
            <a:ext uri="{FF2B5EF4-FFF2-40B4-BE49-F238E27FC236}">
              <a16:creationId xmlns:a16="http://schemas.microsoft.com/office/drawing/2014/main" id="{6543751F-AA2F-40E9-9BD9-634CCD2F7237}"/>
            </a:ext>
          </a:extLst>
        </xdr:cNvPr>
        <xdr:cNvSpPr/>
      </xdr:nvSpPr>
      <xdr:spPr>
        <a:xfrm>
          <a:off x="8341725" y="15217142"/>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56</xdr:row>
      <xdr:rowOff>297659</xdr:rowOff>
    </xdr:from>
    <xdr:to>
      <xdr:col>8</xdr:col>
      <xdr:colOff>851486</xdr:colOff>
      <xdr:row>62</xdr:row>
      <xdr:rowOff>0</xdr:rowOff>
    </xdr:to>
    <xdr:sp macro="" textlink="">
      <xdr:nvSpPr>
        <xdr:cNvPr id="5" name="正方形/長方形 9">
          <a:extLst>
            <a:ext uri="{FF2B5EF4-FFF2-40B4-BE49-F238E27FC236}">
              <a16:creationId xmlns:a16="http://schemas.microsoft.com/office/drawing/2014/main" id="{9F5A7D77-8322-4168-8874-2D30D51415C8}"/>
            </a:ext>
          </a:extLst>
        </xdr:cNvPr>
        <xdr:cNvSpPr/>
      </xdr:nvSpPr>
      <xdr:spPr>
        <a:xfrm>
          <a:off x="8341724" y="17431229"/>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65</xdr:row>
      <xdr:rowOff>0</xdr:rowOff>
    </xdr:from>
    <xdr:to>
      <xdr:col>8</xdr:col>
      <xdr:colOff>875980</xdr:colOff>
      <xdr:row>71</xdr:row>
      <xdr:rowOff>263979</xdr:rowOff>
    </xdr:to>
    <xdr:sp macro="" textlink="">
      <xdr:nvSpPr>
        <xdr:cNvPr id="6" name="正方形/長方形 10">
          <a:extLst>
            <a:ext uri="{FF2B5EF4-FFF2-40B4-BE49-F238E27FC236}">
              <a16:creationId xmlns:a16="http://schemas.microsoft.com/office/drawing/2014/main" id="{41B5E842-FE42-4AF7-9704-574B1066A4D1}"/>
            </a:ext>
          </a:extLst>
        </xdr:cNvPr>
        <xdr:cNvSpPr/>
      </xdr:nvSpPr>
      <xdr:spPr>
        <a:xfrm>
          <a:off x="8362408" y="19964400"/>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D7DDA41B-BCF8-4CDF-8A0C-88F60621007A}"/>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3</a:t>
          </a:r>
          <a:r>
            <a:rPr kumimoji="1" lang="ja-JP" altLang="en-US" sz="1400" b="1" kern="1200">
              <a:solidFill>
                <a:sysClr val="windowText" lastClr="000000"/>
              </a:solidFill>
            </a:rPr>
            <a:t>回目用</a:t>
          </a:r>
        </a:p>
      </xdr:txBody>
    </xdr:sp>
    <xdr:clientData/>
  </xdr:twoCellAnchor>
  <xdr:twoCellAnchor>
    <xdr:from>
      <xdr:col>4</xdr:col>
      <xdr:colOff>192276</xdr:colOff>
      <xdr:row>103</xdr:row>
      <xdr:rowOff>304800</xdr:rowOff>
    </xdr:from>
    <xdr:to>
      <xdr:col>8</xdr:col>
      <xdr:colOff>964023</xdr:colOff>
      <xdr:row>117</xdr:row>
      <xdr:rowOff>177391</xdr:rowOff>
    </xdr:to>
    <xdr:sp macro="" textlink="">
      <xdr:nvSpPr>
        <xdr:cNvPr id="8" name="正方形/長方形 20">
          <a:extLst>
            <a:ext uri="{FF2B5EF4-FFF2-40B4-BE49-F238E27FC236}">
              <a16:creationId xmlns:a16="http://schemas.microsoft.com/office/drawing/2014/main" id="{638CFC26-D4F1-416B-8A5F-F67DC995B9A6}"/>
            </a:ext>
          </a:extLst>
        </xdr:cNvPr>
        <xdr:cNvSpPr/>
      </xdr:nvSpPr>
      <xdr:spPr>
        <a:xfrm>
          <a:off x="8450451" y="31937325"/>
          <a:ext cx="6080982" cy="446935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3</xdr:col>
      <xdr:colOff>152400</xdr:colOff>
      <xdr:row>4</xdr:row>
      <xdr:rowOff>0</xdr:rowOff>
    </xdr:from>
    <xdr:to>
      <xdr:col>6</xdr:col>
      <xdr:colOff>581105</xdr:colOff>
      <xdr:row>5</xdr:row>
      <xdr:rowOff>1887</xdr:rowOff>
    </xdr:to>
    <xdr:grpSp>
      <xdr:nvGrpSpPr>
        <xdr:cNvPr id="9" name="グループ化 8">
          <a:extLst>
            <a:ext uri="{FF2B5EF4-FFF2-40B4-BE49-F238E27FC236}">
              <a16:creationId xmlns:a16="http://schemas.microsoft.com/office/drawing/2014/main" id="{4DA610C7-01ED-4092-8FAE-54CB55A6A3D3}"/>
            </a:ext>
          </a:extLst>
        </xdr:cNvPr>
        <xdr:cNvGrpSpPr/>
      </xdr:nvGrpSpPr>
      <xdr:grpSpPr>
        <a:xfrm>
          <a:off x="5844540" y="944880"/>
          <a:ext cx="5595065" cy="238107"/>
          <a:chOff x="7478959" y="973667"/>
          <a:chExt cx="5620566" cy="243956"/>
        </a:xfrm>
      </xdr:grpSpPr>
      <xdr:sp macro="" textlink="">
        <xdr:nvSpPr>
          <xdr:cNvPr id="10" name="正方形/長方形 172">
            <a:extLst>
              <a:ext uri="{FF2B5EF4-FFF2-40B4-BE49-F238E27FC236}">
                <a16:creationId xmlns:a16="http://schemas.microsoft.com/office/drawing/2014/main" id="{CDBF4EE4-2743-6EF8-B2F8-C1E052BAFDAC}"/>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1" name="正方形/長方形 10">
            <a:extLst>
              <a:ext uri="{FF2B5EF4-FFF2-40B4-BE49-F238E27FC236}">
                <a16:creationId xmlns:a16="http://schemas.microsoft.com/office/drawing/2014/main" id="{D9CC81A2-387C-966B-AF76-E1B4B20557ED}"/>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2" name="正方形/長方形 172">
            <a:extLst>
              <a:ext uri="{FF2B5EF4-FFF2-40B4-BE49-F238E27FC236}">
                <a16:creationId xmlns:a16="http://schemas.microsoft.com/office/drawing/2014/main" id="{DA50E5C3-E962-2A81-1FDD-9C91032A12D6}"/>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3" name="正方形/長方形 12">
            <a:extLst>
              <a:ext uri="{FF2B5EF4-FFF2-40B4-BE49-F238E27FC236}">
                <a16:creationId xmlns:a16="http://schemas.microsoft.com/office/drawing/2014/main" id="{69A3A343-08C7-9C97-B0CD-F44495925712}"/>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4" name="正方形/長方形 13">
            <a:extLst>
              <a:ext uri="{FF2B5EF4-FFF2-40B4-BE49-F238E27FC236}">
                <a16:creationId xmlns:a16="http://schemas.microsoft.com/office/drawing/2014/main" id="{CBEF71FC-EC62-89AD-38BD-B7CC8EC45ECB}"/>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97568</xdr:colOff>
      <xdr:row>78</xdr:row>
      <xdr:rowOff>244928</xdr:rowOff>
    </xdr:from>
    <xdr:to>
      <xdr:col>9</xdr:col>
      <xdr:colOff>649356</xdr:colOff>
      <xdr:row>86</xdr:row>
      <xdr:rowOff>298373</xdr:rowOff>
    </xdr:to>
    <xdr:sp macro="" textlink="">
      <xdr:nvSpPr>
        <xdr:cNvPr id="2" name="正方形/長方形 1">
          <a:extLst>
            <a:ext uri="{FF2B5EF4-FFF2-40B4-BE49-F238E27FC236}">
              <a16:creationId xmlns:a16="http://schemas.microsoft.com/office/drawing/2014/main" id="{2EC0885E-2FB0-4C3F-B616-7FF43FFEC094}"/>
            </a:ext>
          </a:extLst>
        </xdr:cNvPr>
        <xdr:cNvSpPr/>
      </xdr:nvSpPr>
      <xdr:spPr>
        <a:xfrm>
          <a:off x="8348743" y="24011524"/>
          <a:ext cx="6886486" cy="253224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112015</xdr:colOff>
      <xdr:row>74</xdr:row>
      <xdr:rowOff>287655</xdr:rowOff>
    </xdr:from>
    <xdr:to>
      <xdr:col>9</xdr:col>
      <xdr:colOff>643891</xdr:colOff>
      <xdr:row>78</xdr:row>
      <xdr:rowOff>169268</xdr:rowOff>
    </xdr:to>
    <xdr:sp macro="" textlink="">
      <xdr:nvSpPr>
        <xdr:cNvPr id="3" name="正方形/長方形 5">
          <a:extLst>
            <a:ext uri="{FF2B5EF4-FFF2-40B4-BE49-F238E27FC236}">
              <a16:creationId xmlns:a16="http://schemas.microsoft.com/office/drawing/2014/main" id="{B989C58F-FC64-4FA5-A8B2-9F1599F746D5}"/>
            </a:ext>
          </a:extLst>
        </xdr:cNvPr>
        <xdr:cNvSpPr/>
      </xdr:nvSpPr>
      <xdr:spPr>
        <a:xfrm>
          <a:off x="8370190" y="23077170"/>
          <a:ext cx="6875526" cy="114653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49</xdr:row>
      <xdr:rowOff>285752</xdr:rowOff>
    </xdr:from>
    <xdr:to>
      <xdr:col>8</xdr:col>
      <xdr:colOff>851487</xdr:colOff>
      <xdr:row>54</xdr:row>
      <xdr:rowOff>107156</xdr:rowOff>
    </xdr:to>
    <xdr:sp macro="" textlink="">
      <xdr:nvSpPr>
        <xdr:cNvPr id="4" name="正方形/長方形 7">
          <a:extLst>
            <a:ext uri="{FF2B5EF4-FFF2-40B4-BE49-F238E27FC236}">
              <a16:creationId xmlns:a16="http://schemas.microsoft.com/office/drawing/2014/main" id="{2F547CE9-9AD1-475B-8ACC-0A9A6E4D236B}"/>
            </a:ext>
          </a:extLst>
        </xdr:cNvPr>
        <xdr:cNvSpPr/>
      </xdr:nvSpPr>
      <xdr:spPr>
        <a:xfrm>
          <a:off x="8341725" y="15217142"/>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56</xdr:row>
      <xdr:rowOff>297659</xdr:rowOff>
    </xdr:from>
    <xdr:to>
      <xdr:col>8</xdr:col>
      <xdr:colOff>851486</xdr:colOff>
      <xdr:row>62</xdr:row>
      <xdr:rowOff>0</xdr:rowOff>
    </xdr:to>
    <xdr:sp macro="" textlink="">
      <xdr:nvSpPr>
        <xdr:cNvPr id="5" name="正方形/長方形 9">
          <a:extLst>
            <a:ext uri="{FF2B5EF4-FFF2-40B4-BE49-F238E27FC236}">
              <a16:creationId xmlns:a16="http://schemas.microsoft.com/office/drawing/2014/main" id="{4E543A20-37F0-4D15-96E0-4292771E76C7}"/>
            </a:ext>
          </a:extLst>
        </xdr:cNvPr>
        <xdr:cNvSpPr/>
      </xdr:nvSpPr>
      <xdr:spPr>
        <a:xfrm>
          <a:off x="8341724" y="17431229"/>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65</xdr:row>
      <xdr:rowOff>0</xdr:rowOff>
    </xdr:from>
    <xdr:to>
      <xdr:col>8</xdr:col>
      <xdr:colOff>875980</xdr:colOff>
      <xdr:row>71</xdr:row>
      <xdr:rowOff>263979</xdr:rowOff>
    </xdr:to>
    <xdr:sp macro="" textlink="">
      <xdr:nvSpPr>
        <xdr:cNvPr id="6" name="正方形/長方形 10">
          <a:extLst>
            <a:ext uri="{FF2B5EF4-FFF2-40B4-BE49-F238E27FC236}">
              <a16:creationId xmlns:a16="http://schemas.microsoft.com/office/drawing/2014/main" id="{CA7E8EAF-1375-4EA5-ACA8-678FD627CDF1}"/>
            </a:ext>
          </a:extLst>
        </xdr:cNvPr>
        <xdr:cNvSpPr/>
      </xdr:nvSpPr>
      <xdr:spPr>
        <a:xfrm>
          <a:off x="8362408" y="19964400"/>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E8E8E74A-B2F6-41BC-916C-9848C2864A81}"/>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4</a:t>
          </a:r>
          <a:r>
            <a:rPr kumimoji="1" lang="ja-JP" altLang="en-US" sz="1400" b="1" kern="1200">
              <a:solidFill>
                <a:sysClr val="windowText" lastClr="000000"/>
              </a:solidFill>
            </a:rPr>
            <a:t>回目用</a:t>
          </a:r>
        </a:p>
      </xdr:txBody>
    </xdr:sp>
    <xdr:clientData/>
  </xdr:twoCellAnchor>
  <xdr:twoCellAnchor>
    <xdr:from>
      <xdr:col>4</xdr:col>
      <xdr:colOff>192276</xdr:colOff>
      <xdr:row>103</xdr:row>
      <xdr:rowOff>304801</xdr:rowOff>
    </xdr:from>
    <xdr:to>
      <xdr:col>8</xdr:col>
      <xdr:colOff>967833</xdr:colOff>
      <xdr:row>117</xdr:row>
      <xdr:rowOff>1</xdr:rowOff>
    </xdr:to>
    <xdr:sp macro="" textlink="">
      <xdr:nvSpPr>
        <xdr:cNvPr id="8" name="正方形/長方形 20">
          <a:extLst>
            <a:ext uri="{FF2B5EF4-FFF2-40B4-BE49-F238E27FC236}">
              <a16:creationId xmlns:a16="http://schemas.microsoft.com/office/drawing/2014/main" id="{D37331C5-43CC-40D4-A185-D94AD07F2020}"/>
            </a:ext>
          </a:extLst>
        </xdr:cNvPr>
        <xdr:cNvSpPr/>
      </xdr:nvSpPr>
      <xdr:spPr>
        <a:xfrm>
          <a:off x="8443451" y="31565162"/>
          <a:ext cx="6077424" cy="423965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3</xdr:col>
      <xdr:colOff>152400</xdr:colOff>
      <xdr:row>4</xdr:row>
      <xdr:rowOff>0</xdr:rowOff>
    </xdr:from>
    <xdr:to>
      <xdr:col>6</xdr:col>
      <xdr:colOff>583010</xdr:colOff>
      <xdr:row>5</xdr:row>
      <xdr:rowOff>1887</xdr:rowOff>
    </xdr:to>
    <xdr:grpSp>
      <xdr:nvGrpSpPr>
        <xdr:cNvPr id="9" name="グループ化 8">
          <a:extLst>
            <a:ext uri="{FF2B5EF4-FFF2-40B4-BE49-F238E27FC236}">
              <a16:creationId xmlns:a16="http://schemas.microsoft.com/office/drawing/2014/main" id="{E90E123A-203E-44AD-9341-EB69611022B1}"/>
            </a:ext>
          </a:extLst>
        </xdr:cNvPr>
        <xdr:cNvGrpSpPr/>
      </xdr:nvGrpSpPr>
      <xdr:grpSpPr>
        <a:xfrm>
          <a:off x="5840186" y="943429"/>
          <a:ext cx="5592253" cy="237744"/>
          <a:chOff x="7478959" y="973667"/>
          <a:chExt cx="5620566" cy="243956"/>
        </a:xfrm>
      </xdr:grpSpPr>
      <xdr:sp macro="" textlink="">
        <xdr:nvSpPr>
          <xdr:cNvPr id="10" name="正方形/長方形 172">
            <a:extLst>
              <a:ext uri="{FF2B5EF4-FFF2-40B4-BE49-F238E27FC236}">
                <a16:creationId xmlns:a16="http://schemas.microsoft.com/office/drawing/2014/main" id="{47D1ABA1-00E9-87E7-817F-11045BC8E9AC}"/>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1" name="正方形/長方形 10">
            <a:extLst>
              <a:ext uri="{FF2B5EF4-FFF2-40B4-BE49-F238E27FC236}">
                <a16:creationId xmlns:a16="http://schemas.microsoft.com/office/drawing/2014/main" id="{2CE38767-339D-DBBE-4739-D6EA9A3FCAC2}"/>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2" name="正方形/長方形 172">
            <a:extLst>
              <a:ext uri="{FF2B5EF4-FFF2-40B4-BE49-F238E27FC236}">
                <a16:creationId xmlns:a16="http://schemas.microsoft.com/office/drawing/2014/main" id="{599E5BD7-C841-5FD9-144F-C4A6E27A1D26}"/>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3" name="正方形/長方形 12">
            <a:extLst>
              <a:ext uri="{FF2B5EF4-FFF2-40B4-BE49-F238E27FC236}">
                <a16:creationId xmlns:a16="http://schemas.microsoft.com/office/drawing/2014/main" id="{EB396C90-E2AA-53B0-5E61-104A5B6DC66D}"/>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4" name="正方形/長方形 13">
            <a:extLst>
              <a:ext uri="{FF2B5EF4-FFF2-40B4-BE49-F238E27FC236}">
                <a16:creationId xmlns:a16="http://schemas.microsoft.com/office/drawing/2014/main" id="{EFA23EDE-9764-5986-9997-007B950263D6}"/>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8CE1-9716-4FDE-8166-A40CF1D3489D}">
  <sheetPr codeName="Sheet1"/>
  <dimension ref="B2:L25"/>
  <sheetViews>
    <sheetView showGridLines="0" tabSelected="1" view="pageBreakPreview" zoomScaleNormal="100" zoomScaleSheetLayoutView="100" workbookViewId="0">
      <selection activeCell="D10" sqref="D10"/>
    </sheetView>
  </sheetViews>
  <sheetFormatPr defaultRowHeight="18"/>
  <cols>
    <col min="1" max="1" width="4.69921875" style="88" customWidth="1"/>
    <col min="2" max="2" width="8.796875" style="88"/>
    <col min="3" max="3" width="10.69921875" style="88" customWidth="1"/>
    <col min="4" max="4" width="8.796875" style="88"/>
    <col min="5" max="5" width="4.69921875" style="89" customWidth="1"/>
    <col min="6" max="6" width="8.796875" style="88"/>
    <col min="7" max="7" width="4.69921875" style="89" customWidth="1"/>
    <col min="8" max="8" width="8.796875" style="88"/>
    <col min="9" max="9" width="4.69921875" style="89" customWidth="1"/>
    <col min="10" max="11" width="8.796875" style="88"/>
    <col min="12" max="12" width="4.69921875" style="88" customWidth="1"/>
    <col min="13" max="16384" width="8.796875" style="88"/>
  </cols>
  <sheetData>
    <row r="2" spans="2:8" ht="26.4">
      <c r="B2" s="87" t="s">
        <v>143</v>
      </c>
    </row>
    <row r="4" spans="2:8">
      <c r="B4" s="88" t="s">
        <v>144</v>
      </c>
    </row>
    <row r="5" spans="2:8">
      <c r="B5" s="88" t="s">
        <v>163</v>
      </c>
    </row>
    <row r="7" spans="2:8">
      <c r="B7" s="90" t="s">
        <v>145</v>
      </c>
    </row>
    <row r="8" spans="2:8">
      <c r="B8" s="91" t="s">
        <v>146</v>
      </c>
    </row>
    <row r="9" spans="2:8" ht="12" customHeight="1" thickBot="1"/>
    <row r="10" spans="2:8" ht="18.600000000000001" thickBot="1">
      <c r="B10" s="90" t="s">
        <v>147</v>
      </c>
      <c r="C10" s="90"/>
      <c r="D10" s="92"/>
      <c r="E10" s="93" t="s">
        <v>148</v>
      </c>
      <c r="F10" s="92"/>
      <c r="G10" s="93" t="s">
        <v>149</v>
      </c>
      <c r="H10" s="90" t="s">
        <v>150</v>
      </c>
    </row>
    <row r="11" spans="2:8" ht="12" customHeight="1" thickBot="1"/>
    <row r="12" spans="2:8" ht="18.600000000000001" thickBot="1">
      <c r="B12" s="90" t="s">
        <v>151</v>
      </c>
      <c r="C12" s="90"/>
      <c r="D12" s="94"/>
      <c r="E12" s="93"/>
      <c r="F12" s="136">
        <v>12</v>
      </c>
      <c r="G12" s="93" t="s">
        <v>149</v>
      </c>
      <c r="H12" s="90" t="s">
        <v>150</v>
      </c>
    </row>
    <row r="15" spans="2:8">
      <c r="B15" s="90" t="s">
        <v>152</v>
      </c>
    </row>
    <row r="16" spans="2:8">
      <c r="B16" s="91" t="s">
        <v>153</v>
      </c>
    </row>
    <row r="17" spans="2:12">
      <c r="B17" s="95" t="s">
        <v>154</v>
      </c>
    </row>
    <row r="18" spans="2:12" ht="12" customHeight="1" thickBot="1"/>
    <row r="19" spans="2:12" ht="18.600000000000001" thickBot="1">
      <c r="B19" s="90" t="s">
        <v>155</v>
      </c>
      <c r="C19" s="90"/>
      <c r="D19" s="96" t="str">
        <f>IF(OR(F10="", F12=""), "", IF(OR(F12&lt;F10, AND(F12&gt;F10, F12=12), AND(F10=F12, F12=12)), D10+1, D10))</f>
        <v/>
      </c>
      <c r="E19" s="93" t="s">
        <v>148</v>
      </c>
      <c r="F19" s="96">
        <f>IF(F12="", "", IF(F12=12, 1, F12+1))</f>
        <v>1</v>
      </c>
      <c r="G19" s="93" t="s">
        <v>149</v>
      </c>
      <c r="H19" s="96" t="str">
        <f>IF(AND(D19&lt;&gt;"", F19&lt;&gt;""), 1, "")</f>
        <v/>
      </c>
      <c r="I19" s="93" t="s">
        <v>156</v>
      </c>
      <c r="J19" s="90" t="s">
        <v>157</v>
      </c>
      <c r="K19" s="90"/>
      <c r="L19" s="90"/>
    </row>
    <row r="20" spans="2:12" ht="12" customHeight="1" thickBot="1">
      <c r="B20" s="90"/>
      <c r="C20" s="90"/>
      <c r="D20" s="90"/>
      <c r="E20" s="93"/>
      <c r="F20" s="90"/>
      <c r="G20" s="93"/>
      <c r="H20" s="90"/>
      <c r="I20" s="93"/>
      <c r="J20" s="90"/>
      <c r="K20" s="90"/>
      <c r="L20" s="90"/>
    </row>
    <row r="21" spans="2:12" ht="18.600000000000001" thickBot="1">
      <c r="B21" s="90" t="s">
        <v>158</v>
      </c>
      <c r="C21" s="90"/>
      <c r="D21" s="96" t="str">
        <f>IF(OR(F10="", F12=""), "", IF(OR(F12&lt;F10, AND(F12&gt;F10, F12=12), AND(F10=F12, F12=12)), D10+2, D10+1))</f>
        <v/>
      </c>
      <c r="E21" s="93" t="s">
        <v>148</v>
      </c>
      <c r="F21" s="96">
        <f>IF(F12="", "", IF(F12=12, 1, F12+1))</f>
        <v>1</v>
      </c>
      <c r="G21" s="93" t="s">
        <v>149</v>
      </c>
      <c r="H21" s="96" t="str">
        <f>IF(AND(D21&lt;&gt;"", F21&lt;&gt;""), 1, "")</f>
        <v/>
      </c>
      <c r="I21" s="93" t="s">
        <v>156</v>
      </c>
      <c r="J21" s="90" t="s">
        <v>159</v>
      </c>
      <c r="K21" s="90"/>
      <c r="L21" s="90"/>
    </row>
    <row r="22" spans="2:12" ht="12" customHeight="1" thickBot="1">
      <c r="B22" s="90"/>
      <c r="C22" s="90"/>
      <c r="D22" s="90"/>
      <c r="E22" s="93"/>
      <c r="F22" s="90"/>
      <c r="G22" s="93"/>
      <c r="H22" s="90"/>
      <c r="I22" s="93"/>
      <c r="J22" s="90"/>
      <c r="K22" s="90"/>
      <c r="L22" s="90"/>
    </row>
    <row r="23" spans="2:12" ht="18.600000000000001" thickBot="1">
      <c r="B23" s="90" t="s">
        <v>160</v>
      </c>
      <c r="C23" s="90"/>
      <c r="D23" s="96" t="str">
        <f>IF(OR(F10="", F12=""), "", IF(OR(F12&lt;F10, AND(F12&gt;F10, F12=12), AND(F10=F12, F12=12)), D10+3, D10+2))</f>
        <v/>
      </c>
      <c r="E23" s="93" t="s">
        <v>148</v>
      </c>
      <c r="F23" s="96">
        <f>IF(F12="", "", IF(F12=12, 1, F12+1))</f>
        <v>1</v>
      </c>
      <c r="G23" s="93" t="s">
        <v>149</v>
      </c>
      <c r="H23" s="96" t="str">
        <f>IF(AND(D23&lt;&gt;"", F23&lt;&gt;""), 1, "")</f>
        <v/>
      </c>
      <c r="I23" s="93" t="s">
        <v>156</v>
      </c>
      <c r="J23" s="90" t="s">
        <v>161</v>
      </c>
      <c r="K23" s="90"/>
      <c r="L23" s="90"/>
    </row>
    <row r="24" spans="2:12" ht="12" customHeight="1" thickBot="1">
      <c r="B24" s="90"/>
      <c r="C24" s="90"/>
      <c r="D24" s="90"/>
      <c r="E24" s="93"/>
      <c r="F24" s="90"/>
      <c r="G24" s="93"/>
      <c r="H24" s="90"/>
      <c r="I24" s="93"/>
      <c r="J24" s="90"/>
      <c r="K24" s="90"/>
      <c r="L24" s="90"/>
    </row>
    <row r="25" spans="2:12" ht="18.600000000000001" thickBot="1">
      <c r="B25" s="90" t="s">
        <v>162</v>
      </c>
      <c r="C25" s="90"/>
      <c r="D25" s="96" t="str">
        <f>IF(OR(F10="", F12=""), "", IF(OR(F12&lt;F10, AND(F12&gt;F10, F12=12), AND(F10=F12, F12=12)), D10+4, D10+3))</f>
        <v/>
      </c>
      <c r="E25" s="93" t="s">
        <v>148</v>
      </c>
      <c r="F25" s="96">
        <f>IF(F12="", "", IF(F12=12, 1, F12+1))</f>
        <v>1</v>
      </c>
      <c r="G25" s="93" t="s">
        <v>149</v>
      </c>
      <c r="H25" s="96" t="str">
        <f>IF(AND(D25&lt;&gt;"", F25&lt;&gt;""), 1, "")</f>
        <v/>
      </c>
      <c r="I25" s="93" t="s">
        <v>156</v>
      </c>
      <c r="J25" s="90" t="s">
        <v>161</v>
      </c>
      <c r="K25" s="90"/>
      <c r="L25" s="90"/>
    </row>
  </sheetData>
  <sheetProtection algorithmName="SHA-512" hashValue="Fg57zW10uAqejkEfK9i/jecZJwYZMhiXcCm7Wq3CaehBxGnfjR7Au1A4K+N4GxkPgtBeM3WjN+/rwqo2qSHZeQ==" saltValue="y4Ij0xa7/QKHG7Qx+pswDA==" spinCount="100000" sheet="1" objects="1" scenarios="1" selectLockedCells="1"/>
  <phoneticPr fontId="2"/>
  <dataValidations count="2">
    <dataValidation type="list" allowBlank="1" showInputMessage="1" showErrorMessage="1" sqref="D10" xr:uid="{EED2680F-F1CA-479B-9A42-86EEB5074A1E}">
      <formula1>"2026,2027"</formula1>
    </dataValidation>
    <dataValidation type="list" allowBlank="1" showInputMessage="1" showErrorMessage="1" sqref="F10 F12" xr:uid="{3C3789EE-8433-49B7-B8EE-47009547C6FE}">
      <formula1>"1,2,3,4,5,6,7,8,9,10,11,12"</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B875-FC56-4FBE-9749-1C12D7D4DEE8}">
  <sheetPr codeName="Sheet2">
    <tabColor rgb="FFFFFF00"/>
  </sheetPr>
  <dimension ref="A1:R130"/>
  <sheetViews>
    <sheetView showGridLines="0" view="pageBreakPreview" zoomScale="85" zoomScaleNormal="85" zoomScaleSheetLayoutView="85" workbookViewId="0">
      <pane ySplit="8" topLeftCell="A9" activePane="bottomLeft" state="frozen"/>
      <selection activeCell="V23" sqref="V23"/>
      <selection pane="bottomLeft" activeCell="C12" sqref="C12:D12"/>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9" style="21" customWidth="1"/>
    <col min="12" max="12" width="20.09765625" style="21" hidden="1" customWidth="1"/>
    <col min="13" max="13" width="14.69921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206</v>
      </c>
      <c r="H1" s="141" t="str">
        <f>+IF(COUNTIF(J2:J6,"未入力あり")&gt;0,"※未入力の項目があります","")</f>
        <v>※未入力の項目があります</v>
      </c>
      <c r="I1" s="141"/>
      <c r="J1" s="141"/>
    </row>
    <row r="2" spans="1:15" ht="19.05" customHeight="1">
      <c r="B2" s="22" t="s">
        <v>0</v>
      </c>
      <c r="H2" s="142" t="s">
        <v>2</v>
      </c>
      <c r="I2" s="143"/>
      <c r="J2" s="56" t="str">
        <f>J9</f>
        <v>未入力あり</v>
      </c>
    </row>
    <row r="3" spans="1:15" ht="19.05" customHeight="1">
      <c r="B3" s="21" t="s">
        <v>208</v>
      </c>
      <c r="H3" s="142" t="s">
        <v>114</v>
      </c>
      <c r="I3" s="143"/>
      <c r="J3" s="56" t="str">
        <f>IF(AND(OR(C20=_4,C20=_5,C20=_6),C22=M47),"―",J27)</f>
        <v>未入力あり</v>
      </c>
      <c r="O3"/>
    </row>
    <row r="4" spans="1:15" ht="19.05" customHeight="1">
      <c r="B4" s="23" t="s">
        <v>218</v>
      </c>
      <c r="H4" s="142" t="s">
        <v>26</v>
      </c>
      <c r="I4" s="143"/>
      <c r="J4" s="56" t="str">
        <f>IF(AND(OR(C20=_4,C20=_5,C20=_6),C22=M47),"―",J27)</f>
        <v>未入力あり</v>
      </c>
    </row>
    <row r="5" spans="1:15" ht="19.05" customHeight="1">
      <c r="B5" s="25" t="s">
        <v>213</v>
      </c>
      <c r="D5" s="55"/>
      <c r="F5" s="55"/>
      <c r="H5" s="142" t="s">
        <v>115</v>
      </c>
      <c r="I5" s="143"/>
      <c r="J5" s="56" t="str">
        <f>IF(OR(C19=M36,C20=_4,C20=_5,C20=_6),"―",J105)</f>
        <v>未入力あり</v>
      </c>
    </row>
    <row r="6" spans="1:15" ht="19.05" customHeight="1">
      <c r="B6" s="25" t="s">
        <v>1</v>
      </c>
      <c r="H6" s="142" t="s">
        <v>116</v>
      </c>
      <c r="I6" s="143"/>
      <c r="J6" s="56" t="str">
        <f>J121</f>
        <v>未入力あり</v>
      </c>
    </row>
    <row r="7" spans="1:15" ht="19.05" customHeight="1">
      <c r="B7" s="25" t="s">
        <v>135</v>
      </c>
    </row>
    <row r="8" spans="1:15" ht="19.05" customHeight="1">
      <c r="B8" s="25" t="s">
        <v>214</v>
      </c>
    </row>
    <row r="9" spans="1:15" ht="24.9" customHeight="1">
      <c r="B9" s="26" t="s">
        <v>2</v>
      </c>
      <c r="C9" s="27"/>
      <c r="D9" s="27"/>
      <c r="E9" s="27"/>
      <c r="F9" s="27"/>
      <c r="G9" s="27"/>
      <c r="H9" s="27"/>
      <c r="I9" s="27"/>
      <c r="J9" s="103" t="str">
        <f>IF(COUNTBLANK(C12:C20)+(OR(C20=_3,C20=_6)*COUNTBLANK(C21))+(AND(C19=N35,OR(C20=_4,C20=_5,C20=_6))*COUNTBLANK(C22))+(C22=N48)*COUNTBLANK(C23)&gt;0,"未入力あり","入力完了")</f>
        <v>未入力あり</v>
      </c>
    </row>
    <row r="10" spans="1:15" ht="24.9" customHeight="1">
      <c r="B10" s="22" t="s">
        <v>3</v>
      </c>
    </row>
    <row r="11" spans="1:15" ht="24.9" customHeight="1">
      <c r="B11" t="s">
        <v>196</v>
      </c>
      <c r="C11"/>
      <c r="D11"/>
      <c r="E11"/>
      <c r="F11"/>
      <c r="G11"/>
      <c r="H11"/>
    </row>
    <row r="12" spans="1:15" ht="24.9" customHeight="1">
      <c r="B12" s="28" t="s">
        <v>6</v>
      </c>
      <c r="C12" s="190"/>
      <c r="D12" s="191"/>
      <c r="E12" s="21" t="s">
        <v>7</v>
      </c>
    </row>
    <row r="13" spans="1:15" ht="24.9" customHeight="1">
      <c r="B13" s="28" t="s">
        <v>8</v>
      </c>
      <c r="C13" s="53"/>
      <c r="D13" t="s">
        <v>9</v>
      </c>
    </row>
    <row r="14" spans="1:15" ht="24.75" customHeight="1">
      <c r="B14" s="28" t="s">
        <v>177</v>
      </c>
      <c r="C14" s="99"/>
      <c r="D14" s="129" t="s">
        <v>182</v>
      </c>
      <c r="F14"/>
    </row>
    <row r="15" spans="1:15" ht="24.9" customHeight="1">
      <c r="B15" s="28" t="s">
        <v>12</v>
      </c>
      <c r="C15" s="99"/>
      <c r="D15" s="130" t="s">
        <v>183</v>
      </c>
      <c r="E15"/>
      <c r="F15"/>
      <c r="G15"/>
      <c r="H15"/>
      <c r="L15"/>
    </row>
    <row r="16" spans="1:15" ht="24.9" customHeight="1">
      <c r="B16" s="28" t="s">
        <v>178</v>
      </c>
      <c r="C16" s="99"/>
      <c r="D16" s="130" t="s">
        <v>184</v>
      </c>
      <c r="E16"/>
      <c r="F16"/>
      <c r="G16"/>
      <c r="H16"/>
      <c r="L16"/>
    </row>
    <row r="17" spans="2:15" ht="24.9" customHeight="1">
      <c r="B17" s="28" t="s">
        <v>179</v>
      </c>
      <c r="C17" s="99"/>
      <c r="D17" s="131" t="s">
        <v>185</v>
      </c>
      <c r="E17"/>
      <c r="F17"/>
      <c r="G17"/>
      <c r="H17"/>
      <c r="L17"/>
    </row>
    <row r="18" spans="2:15" ht="24.9" customHeight="1">
      <c r="B18" s="28" t="s">
        <v>136</v>
      </c>
      <c r="C18" s="20"/>
      <c r="D18" s="132" t="s">
        <v>67</v>
      </c>
      <c r="E18"/>
      <c r="F18"/>
      <c r="G18"/>
      <c r="H18"/>
      <c r="I18"/>
      <c r="J18"/>
      <c r="L18"/>
      <c r="M18"/>
      <c r="N18"/>
    </row>
    <row r="19" spans="2:15" ht="24.75" customHeight="1">
      <c r="B19" s="28" t="s">
        <v>180</v>
      </c>
      <c r="C19" s="20"/>
      <c r="D19" t="s">
        <v>186</v>
      </c>
      <c r="E19"/>
      <c r="F19"/>
      <c r="G19"/>
      <c r="H19"/>
      <c r="I19"/>
      <c r="J19"/>
      <c r="L19"/>
      <c r="M19"/>
      <c r="N19"/>
    </row>
    <row r="20" spans="2:15" ht="24.75" customHeight="1">
      <c r="B20" s="28" t="s">
        <v>181</v>
      </c>
      <c r="C20" s="149"/>
      <c r="D20" s="150"/>
      <c r="E20" s="150"/>
      <c r="F20" s="151"/>
      <c r="G20"/>
      <c r="H20"/>
      <c r="I20"/>
      <c r="J20"/>
      <c r="L20"/>
      <c r="M20"/>
      <c r="N20"/>
    </row>
    <row r="21" spans="2:15" ht="24.75" customHeight="1">
      <c r="B21" s="28" t="s">
        <v>123</v>
      </c>
      <c r="C21" s="152"/>
      <c r="D21" s="153"/>
      <c r="E21" s="153"/>
      <c r="F21" s="154"/>
      <c r="G21"/>
      <c r="H21"/>
      <c r="I21"/>
      <c r="J21"/>
      <c r="L21"/>
      <c r="M21"/>
      <c r="N21"/>
    </row>
    <row r="22" spans="2:15" ht="36">
      <c r="B22" s="49" t="s">
        <v>78</v>
      </c>
      <c r="C22" s="152"/>
      <c r="D22" s="153"/>
      <c r="E22" s="153"/>
      <c r="F22" s="154"/>
      <c r="G22"/>
      <c r="H22"/>
      <c r="I22"/>
      <c r="J22"/>
      <c r="M22"/>
      <c r="N22"/>
    </row>
    <row r="23" spans="2:15" ht="24.75" customHeight="1">
      <c r="B23" s="137" t="s">
        <v>61</v>
      </c>
      <c r="C23" s="139"/>
      <c r="D23" s="139"/>
      <c r="E23" s="139"/>
      <c r="F23" s="139"/>
      <c r="G23"/>
      <c r="H23"/>
      <c r="I23"/>
      <c r="J23"/>
      <c r="M23"/>
      <c r="N23"/>
    </row>
    <row r="24" spans="2:15" ht="24.75" customHeight="1">
      <c r="B24" s="138"/>
      <c r="C24" s="140"/>
      <c r="D24" s="140"/>
      <c r="E24" s="140"/>
      <c r="F24" s="140"/>
      <c r="G24"/>
      <c r="H24"/>
      <c r="I24"/>
      <c r="J24"/>
      <c r="M24"/>
      <c r="N24"/>
    </row>
    <row r="25" spans="2:15" ht="24.75" customHeight="1">
      <c r="C25"/>
      <c r="D25"/>
      <c r="E25"/>
      <c r="F25"/>
      <c r="G25"/>
      <c r="H25"/>
      <c r="I25"/>
      <c r="J25"/>
      <c r="L25"/>
      <c r="M25"/>
      <c r="N25"/>
    </row>
    <row r="26" spans="2:15" ht="24.75" customHeight="1">
      <c r="C26"/>
      <c r="D26"/>
      <c r="E26"/>
      <c r="F26"/>
      <c r="G26"/>
      <c r="H26"/>
      <c r="I26"/>
      <c r="J26"/>
      <c r="L26"/>
      <c r="M26"/>
      <c r="N26"/>
    </row>
    <row r="27" spans="2:15" ht="24.75" customHeight="1">
      <c r="B27" s="26" t="s">
        <v>18</v>
      </c>
      <c r="C27" s="27"/>
      <c r="D27" s="27"/>
      <c r="E27" s="27"/>
      <c r="F27" s="27"/>
      <c r="G27" s="27"/>
      <c r="H27" s="27"/>
      <c r="I27" s="27"/>
      <c r="J27" s="104" t="str">
        <f>IF(COUNTBLANK(C35:D44)+COUNTBLANK(C47:D47)&gt;0,"未入力あり","入力完了")</f>
        <v>未入力あり</v>
      </c>
      <c r="M27"/>
      <c r="N27"/>
    </row>
    <row r="28" spans="2:15" ht="24.9" customHeight="1">
      <c r="B28" s="22" t="s">
        <v>19</v>
      </c>
      <c r="C28"/>
      <c r="D28"/>
      <c r="E28"/>
      <c r="F28"/>
      <c r="G28"/>
      <c r="H28"/>
      <c r="I28"/>
      <c r="J28"/>
      <c r="L28"/>
      <c r="M28"/>
      <c r="N28"/>
    </row>
    <row r="29" spans="2:15" ht="24.75" customHeight="1">
      <c r="B29" t="s">
        <v>169</v>
      </c>
      <c r="C29"/>
      <c r="D29"/>
      <c r="E29"/>
      <c r="F29"/>
      <c r="G29"/>
      <c r="H29"/>
      <c r="I29"/>
      <c r="J29"/>
      <c r="L29"/>
      <c r="M29"/>
      <c r="N29"/>
    </row>
    <row r="30" spans="2:15" ht="24.75" customHeight="1">
      <c r="B30" s="83" t="s">
        <v>209</v>
      </c>
      <c r="C30" s="83"/>
      <c r="D30" s="83"/>
      <c r="E30" s="83"/>
      <c r="F30" s="83"/>
      <c r="G30" s="83"/>
      <c r="H30" s="83"/>
      <c r="I30" s="83"/>
      <c r="J30" s="83"/>
      <c r="L30" t="s">
        <v>175</v>
      </c>
      <c r="M30" t="s">
        <v>16</v>
      </c>
      <c r="O30" s="57"/>
    </row>
    <row r="31" spans="2:15" ht="24.75" customHeight="1">
      <c r="B31" s="101" t="s">
        <v>210</v>
      </c>
      <c r="C31" s="83"/>
      <c r="D31" s="83"/>
      <c r="E31" s="83"/>
      <c r="F31" s="83"/>
      <c r="G31" s="83"/>
      <c r="H31" s="83"/>
      <c r="I31" s="83"/>
      <c r="L31"/>
      <c r="M31" t="s">
        <v>17</v>
      </c>
      <c r="O31" s="57"/>
    </row>
    <row r="32" spans="2:15" ht="24.75" customHeight="1">
      <c r="B32" s="155" t="s">
        <v>80</v>
      </c>
      <c r="C32" s="157" t="s">
        <v>211</v>
      </c>
      <c r="D32" s="158" t="s">
        <v>21</v>
      </c>
      <c r="E32" s="158"/>
      <c r="F32" s="158"/>
      <c r="G32" s="158"/>
      <c r="H32" s="158"/>
      <c r="J32"/>
      <c r="N32"/>
      <c r="O32" s="57"/>
    </row>
    <row r="33" spans="1:15" ht="24.75" customHeight="1">
      <c r="B33" s="156"/>
      <c r="C33" s="157"/>
      <c r="D33" s="159" t="s">
        <v>171</v>
      </c>
      <c r="E33" s="160" t="s">
        <v>22</v>
      </c>
      <c r="F33" s="160"/>
      <c r="G33" s="160"/>
      <c r="H33" s="158"/>
      <c r="J33"/>
      <c r="N33"/>
      <c r="O33" s="57"/>
    </row>
    <row r="34" spans="1:15" ht="24.75" customHeight="1">
      <c r="B34" s="156"/>
      <c r="C34" s="157"/>
      <c r="D34" s="159"/>
      <c r="E34" s="50" t="s">
        <v>23</v>
      </c>
      <c r="F34" s="18"/>
      <c r="G34" s="50" t="s">
        <v>23</v>
      </c>
      <c r="H34" s="18"/>
      <c r="J34"/>
      <c r="L34"/>
      <c r="N34"/>
      <c r="O34" s="57"/>
    </row>
    <row r="35" spans="1:15" ht="24.75" customHeight="1">
      <c r="B35" s="29" t="s">
        <v>82</v>
      </c>
      <c r="C35" s="6"/>
      <c r="D35" s="6"/>
      <c r="E35" s="144"/>
      <c r="F35" s="144"/>
      <c r="G35" s="145"/>
      <c r="H35" s="146"/>
      <c r="J35"/>
      <c r="L35" t="s">
        <v>176</v>
      </c>
      <c r="M35" t="s">
        <v>187</v>
      </c>
      <c r="N35"/>
    </row>
    <row r="36" spans="1:15" ht="24.75" customHeight="1">
      <c r="B36" s="29" t="s">
        <v>81</v>
      </c>
      <c r="C36" s="6"/>
      <c r="D36" s="6"/>
      <c r="E36" s="144"/>
      <c r="F36" s="144"/>
      <c r="G36" s="145"/>
      <c r="H36" s="146"/>
      <c r="J36"/>
      <c r="L36"/>
      <c r="M36" t="s">
        <v>188</v>
      </c>
      <c r="N36"/>
    </row>
    <row r="37" spans="1:15" ht="24.75" customHeight="1">
      <c r="B37" s="29" t="s">
        <v>83</v>
      </c>
      <c r="C37" s="12">
        <f>C35-C36</f>
        <v>0</v>
      </c>
      <c r="D37" s="12">
        <f>D35-D36</f>
        <v>0</v>
      </c>
      <c r="E37" s="161">
        <f>E35-E36</f>
        <v>0</v>
      </c>
      <c r="F37" s="161"/>
      <c r="G37" s="162">
        <f>G35-G36</f>
        <v>0</v>
      </c>
      <c r="H37" s="163"/>
      <c r="J37"/>
      <c r="L37"/>
      <c r="M37"/>
      <c r="N37"/>
    </row>
    <row r="38" spans="1:15" ht="24.75" customHeight="1">
      <c r="B38" s="29" t="s">
        <v>84</v>
      </c>
      <c r="C38" s="6"/>
      <c r="D38" s="6"/>
      <c r="E38" s="144"/>
      <c r="F38" s="144"/>
      <c r="G38" s="145"/>
      <c r="H38" s="146"/>
      <c r="J38"/>
      <c r="L38" t="s">
        <v>117</v>
      </c>
      <c r="M38" t="s">
        <v>62</v>
      </c>
      <c r="N38"/>
    </row>
    <row r="39" spans="1:15" ht="24.75" customHeight="1">
      <c r="B39" s="29" t="s">
        <v>85</v>
      </c>
      <c r="C39" s="12">
        <f>C37-C38</f>
        <v>0</v>
      </c>
      <c r="D39" s="12">
        <f>D37-D38</f>
        <v>0</v>
      </c>
      <c r="E39" s="161">
        <f>E37-E38</f>
        <v>0</v>
      </c>
      <c r="F39" s="161"/>
      <c r="G39" s="162">
        <f>G37-G38</f>
        <v>0</v>
      </c>
      <c r="H39" s="163"/>
      <c r="J39"/>
      <c r="L39" t="s">
        <v>118</v>
      </c>
      <c r="M39" t="s">
        <v>63</v>
      </c>
      <c r="N39"/>
    </row>
    <row r="40" spans="1:15" ht="24.9" customHeight="1">
      <c r="B40" s="29" t="s">
        <v>86</v>
      </c>
      <c r="C40" s="6"/>
      <c r="D40" s="6"/>
      <c r="E40" s="144"/>
      <c r="F40" s="144"/>
      <c r="G40" s="145"/>
      <c r="H40" s="146"/>
      <c r="J40"/>
      <c r="L40" t="s">
        <v>119</v>
      </c>
      <c r="M40" t="s">
        <v>64</v>
      </c>
      <c r="N40"/>
    </row>
    <row r="41" spans="1:15" ht="24.9" customHeight="1">
      <c r="B41" s="29" t="s">
        <v>87</v>
      </c>
      <c r="C41" s="6"/>
      <c r="D41" s="6"/>
      <c r="E41" s="144"/>
      <c r="F41" s="144"/>
      <c r="G41" s="145"/>
      <c r="H41" s="146"/>
      <c r="J41"/>
      <c r="L41" t="s">
        <v>120</v>
      </c>
      <c r="M41" t="s">
        <v>65</v>
      </c>
      <c r="N41"/>
    </row>
    <row r="42" spans="1:15" ht="24.9" customHeight="1">
      <c r="B42" s="58" t="s">
        <v>88</v>
      </c>
      <c r="C42" s="12">
        <f>C39+C40-C41</f>
        <v>0</v>
      </c>
      <c r="D42" s="12">
        <f>D39+D40-D41</f>
        <v>0</v>
      </c>
      <c r="E42" s="161">
        <f>E39+E40-E41</f>
        <v>0</v>
      </c>
      <c r="F42" s="161"/>
      <c r="G42" s="162">
        <f>G39+G40-G41</f>
        <v>0</v>
      </c>
      <c r="H42" s="163"/>
      <c r="L42" t="s">
        <v>121</v>
      </c>
      <c r="M42" t="s">
        <v>66</v>
      </c>
    </row>
    <row r="43" spans="1:15" ht="24.9" customHeight="1">
      <c r="B43" s="29" t="s">
        <v>89</v>
      </c>
      <c r="C43" s="7"/>
      <c r="D43" s="7"/>
      <c r="E43" s="145"/>
      <c r="F43" s="145"/>
      <c r="G43" s="145"/>
      <c r="H43" s="146"/>
      <c r="L43" t="s">
        <v>122</v>
      </c>
      <c r="M43" t="s">
        <v>72</v>
      </c>
    </row>
    <row r="44" spans="1:15" s="57" customFormat="1" ht="24.9" customHeight="1">
      <c r="A44" s="21"/>
      <c r="B44" s="29" t="s">
        <v>90</v>
      </c>
      <c r="C44" s="12">
        <f>C42-C43</f>
        <v>0</v>
      </c>
      <c r="D44" s="12">
        <f>D42-D43</f>
        <v>0</v>
      </c>
      <c r="E44" s="162">
        <f>E42-E43</f>
        <v>0</v>
      </c>
      <c r="F44" s="162"/>
      <c r="G44" s="162">
        <f>G42-G43</f>
        <v>0</v>
      </c>
      <c r="H44" s="163"/>
      <c r="I44" s="21"/>
      <c r="M44"/>
    </row>
    <row r="45" spans="1:15" ht="24.9" customHeight="1">
      <c r="A45" s="57"/>
      <c r="C45" s="59"/>
      <c r="D45" s="59"/>
      <c r="E45" s="59"/>
      <c r="F45" s="60"/>
      <c r="G45" s="59"/>
      <c r="H45" s="61"/>
      <c r="I45" s="57"/>
    </row>
    <row r="46" spans="1:15" ht="24.9" customHeight="1">
      <c r="B46" s="30"/>
      <c r="C46" s="31" t="s">
        <v>212</v>
      </c>
      <c r="D46" s="31" t="s">
        <v>171</v>
      </c>
      <c r="E46" s="164" t="s">
        <v>24</v>
      </c>
      <c r="F46" s="164"/>
      <c r="G46" s="164"/>
      <c r="H46" s="165"/>
      <c r="L46" s="21" t="s">
        <v>58</v>
      </c>
      <c r="M46" s="21" t="s">
        <v>59</v>
      </c>
    </row>
    <row r="47" spans="1:15" ht="24.9" customHeight="1">
      <c r="B47" s="32" t="s">
        <v>25</v>
      </c>
      <c r="C47" s="19"/>
      <c r="D47" s="19"/>
      <c r="E47" s="166">
        <f>C47-D47</f>
        <v>0</v>
      </c>
      <c r="F47" s="166"/>
      <c r="G47" s="166"/>
      <c r="H47" s="167"/>
      <c r="M47" s="21" t="s">
        <v>60</v>
      </c>
    </row>
    <row r="48" spans="1:15" ht="24.9" customHeight="1">
      <c r="L48" s="21" t="s">
        <v>124</v>
      </c>
      <c r="M48" s="62" t="s">
        <v>125</v>
      </c>
    </row>
    <row r="49" spans="2:13" ht="24.9" customHeight="1">
      <c r="B49" s="26" t="s">
        <v>26</v>
      </c>
      <c r="C49" s="33"/>
      <c r="D49" s="33"/>
      <c r="E49" s="33"/>
      <c r="F49" s="33"/>
      <c r="G49" s="33"/>
      <c r="H49" s="33"/>
      <c r="I49" s="33"/>
      <c r="J49" s="103" t="str">
        <f>+IF(COUNTBLANK(C52:D54)+COUNTBLANK(C59:D62)+COUNTBLANK(C67:D72)+COUNTBLANK(C77:D88)+COUNTBLANK(C96:D99)+COUNTBLANK(E97)+COUNTBLANK(E88)&gt;0,"未入力あり","入力完了")</f>
        <v>未入力あり</v>
      </c>
      <c r="M49" s="21" t="s">
        <v>126</v>
      </c>
    </row>
    <row r="50" spans="2:13" ht="24.9" customHeight="1">
      <c r="B50" s="39" t="s">
        <v>197</v>
      </c>
      <c r="C50" s="63" t="s">
        <v>172</v>
      </c>
      <c r="D50" s="34"/>
    </row>
    <row r="51" spans="2:13" ht="24.9" customHeight="1">
      <c r="B51" s="35" t="s">
        <v>20</v>
      </c>
      <c r="C51" s="36" t="s">
        <v>96</v>
      </c>
      <c r="D51" s="36" t="s">
        <v>170</v>
      </c>
      <c r="E51" s="24"/>
      <c r="F51" s="24"/>
    </row>
    <row r="52" spans="2:13" ht="24.9" customHeight="1">
      <c r="B52" s="64" t="s">
        <v>132</v>
      </c>
      <c r="C52" s="8"/>
      <c r="D52" s="8"/>
    </row>
    <row r="53" spans="2:13" ht="24.9" customHeight="1">
      <c r="B53" s="64" t="s">
        <v>91</v>
      </c>
      <c r="C53" s="8"/>
      <c r="D53" s="8"/>
    </row>
    <row r="54" spans="2:13" ht="24.9" customHeight="1" thickBot="1">
      <c r="B54" s="65" t="s">
        <v>92</v>
      </c>
      <c r="C54" s="10"/>
      <c r="D54" s="10"/>
    </row>
    <row r="55" spans="2:13" ht="24.9" customHeight="1" thickTop="1">
      <c r="B55" s="66" t="s">
        <v>97</v>
      </c>
      <c r="C55" s="67">
        <f>SUM(C52:C54)</f>
        <v>0</v>
      </c>
      <c r="D55" s="67">
        <f>SUM(D52:D54)</f>
        <v>0</v>
      </c>
    </row>
    <row r="57" spans="2:13" ht="24.9" customHeight="1">
      <c r="B57" s="39" t="s">
        <v>198</v>
      </c>
      <c r="C57" s="63" t="s">
        <v>172</v>
      </c>
      <c r="D57" s="40"/>
    </row>
    <row r="58" spans="2:13" ht="24.9" customHeight="1">
      <c r="B58" s="35" t="s">
        <v>20</v>
      </c>
      <c r="C58" s="36" t="s">
        <v>96</v>
      </c>
      <c r="D58" s="36" t="s">
        <v>170</v>
      </c>
      <c r="E58" s="24"/>
      <c r="F58" s="24"/>
    </row>
    <row r="59" spans="2:13" ht="24.9" customHeight="1">
      <c r="B59" s="37" t="s">
        <v>93</v>
      </c>
      <c r="C59" s="8"/>
      <c r="D59" s="8"/>
    </row>
    <row r="60" spans="2:13" ht="24.9" customHeight="1">
      <c r="B60" s="68" t="s">
        <v>133</v>
      </c>
      <c r="C60" s="13">
        <f>C52</f>
        <v>0</v>
      </c>
      <c r="D60" s="13">
        <f>D52</f>
        <v>0</v>
      </c>
    </row>
    <row r="61" spans="2:13" ht="24.9" customHeight="1">
      <c r="B61" s="68" t="s">
        <v>94</v>
      </c>
      <c r="C61" s="13">
        <f>C53</f>
        <v>0</v>
      </c>
      <c r="D61" s="13">
        <f>D53</f>
        <v>0</v>
      </c>
    </row>
    <row r="62" spans="2:13" ht="24.9" customHeight="1" thickBot="1">
      <c r="B62" s="69" t="s">
        <v>95</v>
      </c>
      <c r="C62" s="9"/>
      <c r="D62" s="9"/>
    </row>
    <row r="63" spans="2:13" ht="24.9" customHeight="1" thickTop="1">
      <c r="B63" s="41" t="s">
        <v>28</v>
      </c>
      <c r="C63" s="14">
        <f>SUM(C59:C62)</f>
        <v>0</v>
      </c>
      <c r="D63" s="14">
        <f>SUM(D59:D62)</f>
        <v>0</v>
      </c>
    </row>
    <row r="64" spans="2:13" ht="24.9" customHeight="1">
      <c r="B64" s="42"/>
    </row>
    <row r="65" spans="2:6" ht="24.9" customHeight="1">
      <c r="B65" s="39" t="s">
        <v>199</v>
      </c>
      <c r="C65" s="34"/>
      <c r="D65" s="34"/>
    </row>
    <row r="66" spans="2:6" ht="24.9" customHeight="1">
      <c r="B66" s="43" t="s">
        <v>20</v>
      </c>
      <c r="C66" s="36" t="s">
        <v>212</v>
      </c>
      <c r="D66" s="36" t="s">
        <v>170</v>
      </c>
      <c r="E66" s="24"/>
      <c r="F66" s="24"/>
    </row>
    <row r="67" spans="2:6" ht="24.9" customHeight="1">
      <c r="B67" s="37" t="s">
        <v>216</v>
      </c>
      <c r="C67" s="8"/>
      <c r="D67" s="8"/>
    </row>
    <row r="68" spans="2:6" ht="24.9" customHeight="1">
      <c r="B68" s="37" t="s">
        <v>204</v>
      </c>
      <c r="C68" s="8"/>
      <c r="D68" s="8"/>
    </row>
    <row r="69" spans="2:6" ht="24.9" customHeight="1">
      <c r="B69" s="37" t="s">
        <v>29</v>
      </c>
      <c r="C69" s="8"/>
      <c r="D69" s="8"/>
    </row>
    <row r="70" spans="2:6" ht="24.9" customHeight="1" thickBot="1">
      <c r="B70" s="38" t="s">
        <v>27</v>
      </c>
      <c r="C70" s="10"/>
      <c r="D70" s="10"/>
    </row>
    <row r="71" spans="2:6" ht="24.9" customHeight="1" thickTop="1" thickBot="1">
      <c r="B71" s="44" t="s">
        <v>30</v>
      </c>
      <c r="C71" s="15">
        <f>SUM(C67:C70)</f>
        <v>0</v>
      </c>
      <c r="D71" s="15">
        <f>SUM(D67:D70)</f>
        <v>0</v>
      </c>
    </row>
    <row r="72" spans="2:6" ht="24.9" customHeight="1" thickTop="1" thickBot="1">
      <c r="B72" s="45" t="s">
        <v>215</v>
      </c>
      <c r="C72" s="11"/>
      <c r="D72" s="11"/>
    </row>
    <row r="73" spans="2:6" ht="24.9" customHeight="1" thickTop="1">
      <c r="B73" s="41" t="s">
        <v>28</v>
      </c>
      <c r="C73" s="14">
        <f>C67+C68+C69+C70+C72</f>
        <v>0</v>
      </c>
      <c r="D73" s="14">
        <f>D67+D68+D69+D70+D72</f>
        <v>0</v>
      </c>
    </row>
    <row r="74" spans="2:6" ht="24.9" customHeight="1">
      <c r="B74" s="42"/>
      <c r="C74" s="34"/>
      <c r="D74" s="34"/>
    </row>
    <row r="75" spans="2:6" ht="24.9" customHeight="1">
      <c r="B75" s="39" t="s">
        <v>200</v>
      </c>
    </row>
    <row r="76" spans="2:6" ht="24.9" customHeight="1">
      <c r="B76" s="43" t="s">
        <v>20</v>
      </c>
      <c r="C76" s="81" t="s">
        <v>173</v>
      </c>
      <c r="D76" s="81" t="s">
        <v>137</v>
      </c>
      <c r="E76" s="193" t="s">
        <v>31</v>
      </c>
      <c r="F76" s="193"/>
    </row>
    <row r="77" spans="2:6" ht="24.9" customHeight="1">
      <c r="B77" s="37" t="s">
        <v>113</v>
      </c>
      <c r="C77" s="8"/>
      <c r="D77" s="8"/>
      <c r="E77" s="194">
        <f>D35</f>
        <v>0</v>
      </c>
      <c r="F77" s="194"/>
    </row>
    <row r="78" spans="2:6" ht="24.9" customHeight="1">
      <c r="B78" s="37" t="s">
        <v>134</v>
      </c>
      <c r="C78" s="8"/>
      <c r="D78" s="8"/>
      <c r="E78" s="194">
        <f>D36</f>
        <v>0</v>
      </c>
      <c r="F78" s="194"/>
    </row>
    <row r="79" spans="2:6" ht="24.9" customHeight="1">
      <c r="B79" s="37" t="s">
        <v>98</v>
      </c>
      <c r="C79" s="13">
        <f>C77-C78</f>
        <v>0</v>
      </c>
      <c r="D79" s="13">
        <f>D77-D78</f>
        <v>0</v>
      </c>
      <c r="E79" s="194">
        <f>D37</f>
        <v>0</v>
      </c>
      <c r="F79" s="194"/>
    </row>
    <row r="80" spans="2:6" ht="24.9" customHeight="1">
      <c r="B80" s="37" t="s">
        <v>205</v>
      </c>
      <c r="C80" s="13">
        <f>C100</f>
        <v>0</v>
      </c>
      <c r="D80" s="13">
        <f>D100</f>
        <v>0</v>
      </c>
      <c r="E80" s="194">
        <f>E100</f>
        <v>0</v>
      </c>
      <c r="F80" s="194"/>
    </row>
    <row r="81" spans="2:8" ht="24.9" customHeight="1">
      <c r="B81" s="37" t="s">
        <v>107</v>
      </c>
      <c r="C81" s="13">
        <f>C77-C78-C80</f>
        <v>0</v>
      </c>
      <c r="D81" s="13">
        <f>D77-D78-D80</f>
        <v>0</v>
      </c>
      <c r="E81" s="194">
        <f>E79-E80</f>
        <v>0</v>
      </c>
      <c r="F81" s="194"/>
    </row>
    <row r="82" spans="2:8" ht="24.9" customHeight="1">
      <c r="B82" s="37" t="s">
        <v>108</v>
      </c>
      <c r="C82" s="8"/>
      <c r="D82" s="8"/>
      <c r="E82" s="194">
        <f>D55</f>
        <v>0</v>
      </c>
      <c r="F82" s="194"/>
    </row>
    <row r="83" spans="2:8" ht="24.9" customHeight="1">
      <c r="B83" s="37" t="s">
        <v>109</v>
      </c>
      <c r="C83" s="8"/>
      <c r="D83" s="8"/>
      <c r="E83" s="194">
        <f>D63</f>
        <v>0</v>
      </c>
      <c r="F83" s="194"/>
    </row>
    <row r="84" spans="2:8" ht="24.9" customHeight="1">
      <c r="B84" s="37" t="s">
        <v>110</v>
      </c>
      <c r="C84" s="8"/>
      <c r="D84" s="8"/>
      <c r="E84" s="194">
        <f>D73</f>
        <v>0</v>
      </c>
      <c r="F84" s="194"/>
    </row>
    <row r="85" spans="2:8" ht="24.9" customHeight="1">
      <c r="B85" s="37" t="s">
        <v>32</v>
      </c>
      <c r="C85" s="8"/>
      <c r="D85" s="8"/>
      <c r="E85" s="194">
        <f>D71</f>
        <v>0</v>
      </c>
      <c r="F85" s="194"/>
    </row>
    <row r="86" spans="2:8" ht="24.9" customHeight="1">
      <c r="B86" s="37" t="s">
        <v>33</v>
      </c>
      <c r="C86" s="8"/>
      <c r="D86" s="8"/>
      <c r="E86" s="194">
        <f>D72</f>
        <v>0</v>
      </c>
      <c r="F86" s="194"/>
      <c r="G86" s="75"/>
      <c r="H86" s="75"/>
    </row>
    <row r="87" spans="2:8" ht="24.9" customHeight="1">
      <c r="B87" s="51" t="s">
        <v>112</v>
      </c>
      <c r="C87" s="13">
        <f>C81+C83+C84</f>
        <v>0</v>
      </c>
      <c r="D87" s="13">
        <f>D81+D83+D84</f>
        <v>0</v>
      </c>
      <c r="E87" s="194">
        <f>E81+E83+E84</f>
        <v>0</v>
      </c>
      <c r="F87" s="194"/>
      <c r="G87" s="76"/>
      <c r="H87" s="60"/>
    </row>
    <row r="88" spans="2:8" ht="24.9" customHeight="1">
      <c r="B88" s="37" t="s">
        <v>201</v>
      </c>
      <c r="C88" s="82"/>
      <c r="D88" s="82"/>
      <c r="E88" s="199"/>
      <c r="F88" s="199"/>
    </row>
    <row r="89" spans="2:8" ht="23.4" customHeight="1">
      <c r="B89" s="37" t="s">
        <v>111</v>
      </c>
      <c r="C89" s="13">
        <f>IFERROR(C87/C88,)</f>
        <v>0</v>
      </c>
      <c r="D89" s="13">
        <f>IFERROR(D87/D88,)</f>
        <v>0</v>
      </c>
      <c r="E89" s="194">
        <f>IFERROR(E87/E88,)</f>
        <v>0</v>
      </c>
      <c r="F89" s="194"/>
    </row>
    <row r="90" spans="2:8" ht="18">
      <c r="B90" s="77" t="str">
        <f>IF(AND(EDATE(C17,12)&lt;C14,SUM(C77:C84)=0),"◆前々事業年度において、「①売上高」∼「⑧減価償却額」の全ての項目が0になることは基本的にはございません。各項目が正しく入力されているか、ご確認をお願いします。","")</f>
        <v/>
      </c>
      <c r="C90" s="78"/>
      <c r="D90" s="78"/>
    </row>
    <row r="91" spans="2:8" ht="18">
      <c r="B91" s="79" t="str">
        <f>IF(SUM(D77:D84)=0,"◆前事業年度において「①売上高」∼「⑧減価償却額」の全ての項目が0になることは基本的にはございません。各項目が正しく入力されているか、ご確認をお願いします。","")</f>
        <v>◆前事業年度において「①売上高」∼「⑧減価償却額」の全ての項目が0になることは基本的にはございません。各項目が正しく入力されているか、ご確認をお願いします。</v>
      </c>
      <c r="C91" s="80"/>
      <c r="D91" s="80"/>
    </row>
    <row r="92" spans="2:8" ht="18">
      <c r="B92" s="79" t="str">
        <f>IF(SUM(E77:E84)=0,"◆今回報告において、「①売上高」∼「⑧減価償却額」の全ての項目が0になることは基本的にはございません。各項目が正しく入力されているか、ご確認をお願いします。","")</f>
        <v>◆今回報告において、「①売上高」∼「⑧減価償却額」の全ての項目が0になることは基本的にはございません。各項目が正しく入力されているか、ご確認をお願いします。</v>
      </c>
      <c r="C92" s="80"/>
      <c r="D92" s="80"/>
    </row>
    <row r="93" spans="2:8" ht="18">
      <c r="B93" s="79" t="str">
        <f>IF(
  AND(EDATE(C17,12)&lt;C14, OR(C88&lt;0.1, D88&lt;0.1, E88&lt;0.1)),
  "◆前々事業年度、前事業年度、今回報告すべてにおいて、「⑩従業員数」が0になることは基本的にはございません。各項目が0.1以上の数字で正しく入力されているか、ご確認をお願いします。",
  IF(
    AND(EDATE(C17,12)&gt;=C14, OR(D88&lt;0.1, E88&lt;0.1)),
    "◆前事業年度及び今回報告において、「⑩従業員数」が0になることは基本的にはございません。各項目が0.1以上の数字で正しく入力されているか、ご確認をお願いします。",
    ""
  )
)</f>
        <v>◆前事業年度及び今回報告において、「⑩従業員数」が0になることは基本的にはございません。各項目が0.1以上の数字で正しく入力されているか、ご確認をお願いします。</v>
      </c>
      <c r="C93" s="80"/>
      <c r="D93" s="80"/>
    </row>
    <row r="94" spans="2:8" ht="24.9" customHeight="1">
      <c r="B94" s="24" t="s">
        <v>99</v>
      </c>
      <c r="D94" s="168"/>
      <c r="E94" s="169"/>
    </row>
    <row r="95" spans="2:8" ht="24.9" customHeight="1">
      <c r="B95" s="70" t="s">
        <v>100</v>
      </c>
      <c r="C95" s="81" t="s">
        <v>173</v>
      </c>
      <c r="D95" s="135" t="s">
        <v>137</v>
      </c>
      <c r="E95" s="193" t="s">
        <v>101</v>
      </c>
      <c r="F95" s="193"/>
    </row>
    <row r="96" spans="2:8" ht="24.9" customHeight="1">
      <c r="B96" s="71" t="s">
        <v>102</v>
      </c>
      <c r="C96" s="16"/>
      <c r="D96" s="16"/>
      <c r="E96" s="197">
        <f>D38</f>
        <v>0</v>
      </c>
      <c r="F96" s="197"/>
    </row>
    <row r="97" spans="2:10" ht="24.9" customHeight="1">
      <c r="B97" s="71" t="s">
        <v>103</v>
      </c>
      <c r="C97" s="16"/>
      <c r="D97" s="16"/>
      <c r="E97" s="198"/>
      <c r="F97" s="198"/>
    </row>
    <row r="98" spans="2:10" ht="24.9" customHeight="1">
      <c r="B98" s="71" t="s">
        <v>104</v>
      </c>
      <c r="C98" s="16"/>
      <c r="D98" s="16"/>
      <c r="E98" s="197">
        <f>D40</f>
        <v>0</v>
      </c>
      <c r="F98" s="197"/>
    </row>
    <row r="99" spans="2:10" ht="24.9" customHeight="1" thickBot="1">
      <c r="B99" s="72" t="s">
        <v>105</v>
      </c>
      <c r="C99" s="17"/>
      <c r="D99" s="17"/>
      <c r="E99" s="195">
        <f>D41</f>
        <v>0</v>
      </c>
      <c r="F99" s="195"/>
    </row>
    <row r="100" spans="2:10" ht="24.9" customHeight="1" thickTop="1">
      <c r="B100" s="73" t="s">
        <v>106</v>
      </c>
      <c r="C100" s="74">
        <f>C96-C97-C98+C99</f>
        <v>0</v>
      </c>
      <c r="D100" s="74">
        <f>D96-D97-D98+D99</f>
        <v>0</v>
      </c>
      <c r="E100" s="196">
        <f>E96-E97-E98+E99</f>
        <v>0</v>
      </c>
      <c r="F100" s="196"/>
    </row>
    <row r="101" spans="2:10" ht="24.9" customHeight="1">
      <c r="B101" s="34"/>
      <c r="C101" s="34"/>
      <c r="D101" s="52"/>
    </row>
    <row r="102" spans="2:10" ht="24.9" customHeight="1">
      <c r="B102" s="37" t="s">
        <v>191</v>
      </c>
      <c r="C102" s="113"/>
      <c r="D102" s="113"/>
      <c r="E102" s="192">
        <f>IFERROR(IF(D87&lt;0,(E87-D87)/D87*-1,IF(D87&gt;0,(E87-D87)/D87,IF(AND(D87=0,E87&gt;0),1,0))),0)</f>
        <v>0</v>
      </c>
      <c r="F102" s="192"/>
    </row>
    <row r="103" spans="2:10" ht="24.9" customHeight="1">
      <c r="B103" s="37" t="s">
        <v>192</v>
      </c>
      <c r="C103" s="113"/>
      <c r="D103" s="113"/>
      <c r="E103" s="192">
        <f>IFERROR(IF(D89&lt;0,(E89-D89)/D89*-1,IF(D89&gt;0,(E89-D89)/D89,IF(AND(D89=0,E89&gt;0),1,0))),0)</f>
        <v>0</v>
      </c>
      <c r="F103" s="192"/>
    </row>
    <row r="104" spans="2:10" ht="18">
      <c r="B104" s="79"/>
      <c r="C104" s="79"/>
      <c r="D104" s="79"/>
      <c r="E104" s="79"/>
    </row>
    <row r="105" spans="2:10" ht="24.9" customHeight="1">
      <c r="B105" s="26" t="s">
        <v>74</v>
      </c>
      <c r="C105" s="33"/>
      <c r="D105" s="33"/>
      <c r="E105" s="33"/>
      <c r="F105" s="33"/>
      <c r="G105" s="33"/>
      <c r="H105" s="33"/>
      <c r="I105" s="33"/>
      <c r="J105" s="103" t="str">
        <f>IF(COUNTBLANK(D108:D112)+IF(D112="〇",COUNTBLANK(C113))+COUNTBLANK(C114:C118)&gt;0,"未入力あり","入力完了")</f>
        <v>未入力あり</v>
      </c>
    </row>
    <row r="106" spans="2:10" ht="24.9" customHeight="1">
      <c r="B106" s="21" t="s">
        <v>203</v>
      </c>
      <c r="C106" s="40"/>
      <c r="D106" s="40"/>
    </row>
    <row r="107" spans="2:10" ht="24.9" customHeight="1">
      <c r="B107" s="35"/>
      <c r="C107" s="170" t="s">
        <v>174</v>
      </c>
      <c r="D107" s="171"/>
      <c r="E107" s="24"/>
      <c r="F107" s="24"/>
    </row>
    <row r="108" spans="2:10" ht="24.9" customHeight="1">
      <c r="B108" s="172" t="s">
        <v>202</v>
      </c>
      <c r="C108" s="107" t="s">
        <v>70</v>
      </c>
      <c r="D108" s="108"/>
    </row>
    <row r="109" spans="2:10" ht="24.9" customHeight="1">
      <c r="B109" s="173"/>
      <c r="C109" s="107" t="s">
        <v>76</v>
      </c>
      <c r="D109" s="108"/>
    </row>
    <row r="110" spans="2:10" ht="24.9" customHeight="1">
      <c r="B110" s="173"/>
      <c r="C110" s="107" t="s">
        <v>75</v>
      </c>
      <c r="D110" s="108"/>
    </row>
    <row r="111" spans="2:10" ht="24.9" customHeight="1">
      <c r="B111" s="173"/>
      <c r="C111" s="107" t="s">
        <v>69</v>
      </c>
      <c r="D111" s="108"/>
    </row>
    <row r="112" spans="2:10" ht="24.9" customHeight="1">
      <c r="B112" s="174"/>
      <c r="C112" s="107" t="s">
        <v>71</v>
      </c>
      <c r="D112" s="108"/>
    </row>
    <row r="113" spans="2:18" ht="40.799999999999997" customHeight="1">
      <c r="B113" s="51" t="s">
        <v>77</v>
      </c>
      <c r="C113" s="182"/>
      <c r="D113" s="183"/>
    </row>
    <row r="114" spans="2:18" ht="24.9" customHeight="1">
      <c r="B114" s="37" t="s">
        <v>79</v>
      </c>
      <c r="C114" s="176"/>
      <c r="D114" s="177"/>
    </row>
    <row r="115" spans="2:18" ht="24.9" customHeight="1">
      <c r="B115" s="37" t="s">
        <v>128</v>
      </c>
      <c r="C115" s="176"/>
      <c r="D115" s="177"/>
    </row>
    <row r="116" spans="2:18" ht="24.9" customHeight="1">
      <c r="B116" s="37" t="s">
        <v>129</v>
      </c>
      <c r="C116" s="176"/>
      <c r="D116" s="177"/>
    </row>
    <row r="117" spans="2:18" ht="24.9" customHeight="1">
      <c r="B117" s="37" t="s">
        <v>138</v>
      </c>
      <c r="C117" s="178">
        <f>E81+E84</f>
        <v>0</v>
      </c>
      <c r="D117" s="179"/>
      <c r="K117" s="57"/>
      <c r="P117" s="57"/>
      <c r="Q117" s="57"/>
      <c r="R117" s="57"/>
    </row>
    <row r="118" spans="2:18" ht="24.9" customHeight="1">
      <c r="B118" s="37" t="s">
        <v>139</v>
      </c>
      <c r="C118" s="176"/>
      <c r="D118" s="177"/>
      <c r="K118" s="57"/>
      <c r="P118" s="57"/>
      <c r="Q118" s="57"/>
      <c r="R118" s="57"/>
    </row>
    <row r="119" spans="2:18" ht="24.9" customHeight="1">
      <c r="B119" s="106" t="s">
        <v>140</v>
      </c>
      <c r="C119" s="180">
        <f>IFERROR((C114-C115+C116)/(C117+C118),)</f>
        <v>0</v>
      </c>
      <c r="D119" s="181"/>
      <c r="E119" s="105"/>
      <c r="F119" s="105"/>
      <c r="G119" s="105"/>
      <c r="H119" s="105"/>
      <c r="I119" s="105"/>
      <c r="K119" s="57"/>
      <c r="P119" s="57"/>
      <c r="Q119" s="57"/>
      <c r="R119" s="57"/>
    </row>
    <row r="120" spans="2:18" ht="24.9" customHeight="1">
      <c r="B120" s="34"/>
      <c r="K120" s="57"/>
      <c r="P120" s="57"/>
      <c r="Q120" s="57"/>
    </row>
    <row r="121" spans="2:18" ht="24.9" customHeight="1">
      <c r="B121" s="26" t="s">
        <v>68</v>
      </c>
      <c r="C121" s="33"/>
      <c r="D121" s="33"/>
      <c r="E121" s="33"/>
      <c r="F121" s="33"/>
      <c r="G121" s="33"/>
      <c r="H121" s="33"/>
      <c r="I121" s="33"/>
      <c r="J121" s="103" t="str">
        <f>IF(C18=M31,"ー",IF(COUNTBLANK(C126:E127)&gt;0,"未入力あり","入力完了"))</f>
        <v>未入力あり</v>
      </c>
      <c r="K121" s="57"/>
      <c r="Q121" s="57"/>
    </row>
    <row r="122" spans="2:18" ht="24.9" customHeight="1">
      <c r="B122" s="21" t="s">
        <v>141</v>
      </c>
      <c r="K122" s="57"/>
      <c r="Q122" s="57"/>
    </row>
    <row r="123" spans="2:18" ht="24.9" customHeight="1">
      <c r="B123" s="25" t="s">
        <v>131</v>
      </c>
      <c r="K123" s="57"/>
      <c r="Q123" s="57"/>
    </row>
    <row r="124" spans="2:18" ht="24.9" customHeight="1">
      <c r="B124" s="114" t="s">
        <v>193</v>
      </c>
      <c r="K124" s="57"/>
      <c r="Q124" s="57"/>
    </row>
    <row r="125" spans="2:18" ht="36" customHeight="1">
      <c r="B125" s="43" t="s">
        <v>142</v>
      </c>
      <c r="C125" s="85" t="s">
        <v>217</v>
      </c>
      <c r="D125" s="85" t="s">
        <v>167</v>
      </c>
      <c r="E125" s="187" t="s">
        <v>168</v>
      </c>
      <c r="F125" s="187"/>
      <c r="L125" s="21" t="s">
        <v>189</v>
      </c>
    </row>
    <row r="126" spans="2:18" ht="24.9" customHeight="1">
      <c r="B126" s="54" t="s">
        <v>164</v>
      </c>
      <c r="C126" s="97"/>
      <c r="D126" s="102" t="str">
        <f>IF(C15="","",C15)</f>
        <v/>
      </c>
      <c r="E126" s="188" t="str">
        <f>IF(C16="","",C16)</f>
        <v/>
      </c>
      <c r="F126" s="188"/>
      <c r="L126" s="21" t="s">
        <v>190</v>
      </c>
    </row>
    <row r="127" spans="2:18" ht="24.9" customHeight="1">
      <c r="B127" s="54" t="s">
        <v>165</v>
      </c>
      <c r="C127" s="16"/>
      <c r="D127" s="16"/>
      <c r="E127" s="189"/>
      <c r="F127" s="189"/>
    </row>
    <row r="128" spans="2:18" ht="24.9" customHeight="1" thickBot="1">
      <c r="B128" s="47"/>
      <c r="C128" s="47"/>
      <c r="D128" s="46"/>
      <c r="E128" s="169"/>
      <c r="F128" s="175"/>
      <c r="G128" s="48"/>
      <c r="H128"/>
    </row>
    <row r="129" spans="2:8" ht="51" customHeight="1" thickTop="1" thickBot="1">
      <c r="B129" s="86" t="s">
        <v>56</v>
      </c>
      <c r="C129" s="184" t="str">
        <f>IF(OR(E127-D127&gt;=30,E127-C127&gt;=30),L125,L126)</f>
        <v>加点に係る賃上げ要件(+30円以上)を達成していない</v>
      </c>
      <c r="D129" s="185"/>
      <c r="E129" s="185"/>
      <c r="F129" s="185"/>
      <c r="G129" s="186"/>
      <c r="H129" s="98"/>
    </row>
    <row r="130" spans="2:8" ht="24.9" customHeight="1" thickTop="1">
      <c r="B130" s="21" t="s">
        <v>34</v>
      </c>
    </row>
  </sheetData>
  <sheetProtection algorithmName="SHA-512" hashValue="8yFdsvG5ZkxJAkvhJF0qU6oME/BOLhse8t8147Z1OkQ7B0pI69MF5YdpBRNBq1Aj9YIZhR3OMFOYiYQ4SWJ8tw==" saltValue="d9nABJkdyoL7iCeqGjAbxQ==" spinCount="100000" sheet="1" selectLockedCells="1"/>
  <mergeCells count="76">
    <mergeCell ref="C117:D117"/>
    <mergeCell ref="E43:F43"/>
    <mergeCell ref="E44:F44"/>
    <mergeCell ref="E99:F99"/>
    <mergeCell ref="E100:F100"/>
    <mergeCell ref="E89:F89"/>
    <mergeCell ref="E95:F95"/>
    <mergeCell ref="E96:F96"/>
    <mergeCell ref="E97:F97"/>
    <mergeCell ref="E98:F98"/>
    <mergeCell ref="E84:F84"/>
    <mergeCell ref="E85:F85"/>
    <mergeCell ref="E86:F86"/>
    <mergeCell ref="E88:F88"/>
    <mergeCell ref="E87:F87"/>
    <mergeCell ref="H6:I6"/>
    <mergeCell ref="E102:F102"/>
    <mergeCell ref="E103:F103"/>
    <mergeCell ref="B23:B24"/>
    <mergeCell ref="C23:F24"/>
    <mergeCell ref="G44:H44"/>
    <mergeCell ref="E47:H47"/>
    <mergeCell ref="D94:E94"/>
    <mergeCell ref="E76:F76"/>
    <mergeCell ref="E77:F77"/>
    <mergeCell ref="E78:F78"/>
    <mergeCell ref="E79:F79"/>
    <mergeCell ref="E80:F80"/>
    <mergeCell ref="E81:F81"/>
    <mergeCell ref="E82:F82"/>
    <mergeCell ref="E83:F83"/>
    <mergeCell ref="H1:J1"/>
    <mergeCell ref="H2:I2"/>
    <mergeCell ref="H3:I3"/>
    <mergeCell ref="H4:I4"/>
    <mergeCell ref="H5:I5"/>
    <mergeCell ref="E128:F128"/>
    <mergeCell ref="E125:F125"/>
    <mergeCell ref="E126:F126"/>
    <mergeCell ref="E127:F127"/>
    <mergeCell ref="C12:D12"/>
    <mergeCell ref="C20:F20"/>
    <mergeCell ref="C21:F21"/>
    <mergeCell ref="C22:F22"/>
    <mergeCell ref="C119:D119"/>
    <mergeCell ref="C115:D115"/>
    <mergeCell ref="C116:D116"/>
    <mergeCell ref="E46:H46"/>
    <mergeCell ref="G43:H43"/>
    <mergeCell ref="C118:D118"/>
    <mergeCell ref="C113:D113"/>
    <mergeCell ref="C114:D114"/>
    <mergeCell ref="C129:G129"/>
    <mergeCell ref="B108:B112"/>
    <mergeCell ref="B32:B34"/>
    <mergeCell ref="C32:C34"/>
    <mergeCell ref="D32:H32"/>
    <mergeCell ref="D33:D34"/>
    <mergeCell ref="E33:H33"/>
    <mergeCell ref="G37:H37"/>
    <mergeCell ref="E38:F38"/>
    <mergeCell ref="G38:H38"/>
    <mergeCell ref="C107:D107"/>
    <mergeCell ref="E35:F35"/>
    <mergeCell ref="G35:H35"/>
    <mergeCell ref="E36:F36"/>
    <mergeCell ref="G36:H36"/>
    <mergeCell ref="E42:F42"/>
    <mergeCell ref="G42:H42"/>
    <mergeCell ref="G40:H40"/>
    <mergeCell ref="E41:F41"/>
    <mergeCell ref="E37:F37"/>
    <mergeCell ref="E39:F39"/>
    <mergeCell ref="G39:H39"/>
    <mergeCell ref="G41:H41"/>
    <mergeCell ref="E40:F40"/>
  </mergeCells>
  <phoneticPr fontId="2"/>
  <conditionalFormatting sqref="B28:I47 B50:I103">
    <cfRule type="expression" dxfId="61" priority="17">
      <formula>$C$22=$M$47</formula>
    </cfRule>
  </conditionalFormatting>
  <conditionalFormatting sqref="B106:I119">
    <cfRule type="expression" dxfId="60" priority="23">
      <formula>OR($C$20=_4,$C$20=_5,$C$20=_6)</formula>
    </cfRule>
  </conditionalFormatting>
  <conditionalFormatting sqref="B122:I129">
    <cfRule type="expression" dxfId="59" priority="2">
      <formula>$C$18=$M$31</formula>
    </cfRule>
  </conditionalFormatting>
  <conditionalFormatting sqref="C76:C89 C95:C100">
    <cfRule type="expression" dxfId="58" priority="1">
      <formula>$C$14&lt;EDATE($C$17,12)</formula>
    </cfRule>
  </conditionalFormatting>
  <conditionalFormatting sqref="C126 C127:E127">
    <cfRule type="containsBlanks" dxfId="57" priority="88">
      <formula>LEN(TRIM(C126))=0</formula>
    </cfRule>
  </conditionalFormatting>
  <conditionalFormatting sqref="C12:D12 C13:C19">
    <cfRule type="containsBlanks" dxfId="56" priority="95">
      <formula>LEN(TRIM(C12))=0</formula>
    </cfRule>
  </conditionalFormatting>
  <conditionalFormatting sqref="C77:D78 C82:D86">
    <cfRule type="containsBlanks" dxfId="55" priority="93">
      <formula>LEN(TRIM(C77))=0</formula>
    </cfRule>
  </conditionalFormatting>
  <conditionalFormatting sqref="C96:D99">
    <cfRule type="containsBlanks" dxfId="54" priority="94">
      <formula>LEN(TRIM(C96))=0</formula>
    </cfRule>
  </conditionalFormatting>
  <conditionalFormatting sqref="C113:D113">
    <cfRule type="expression" dxfId="53" priority="83">
      <formula>$D$112="×"</formula>
    </cfRule>
  </conditionalFormatting>
  <conditionalFormatting sqref="C113:D116 C20:F24 D108:D112 C118 C35:D36 C38:D38 C40:D41 C43:D43 C47:D47 C52:D54 C59:D59 C62:D62 C67:D70 C72:D72 E97">
    <cfRule type="containsBlanks" dxfId="52" priority="154">
      <formula>LEN(TRIM(C20))=0</formula>
    </cfRule>
  </conditionalFormatting>
  <conditionalFormatting sqref="C88:E88">
    <cfRule type="containsBlanks" dxfId="51" priority="96">
      <formula>LEN(TRIM(C88))=0</formula>
    </cfRule>
  </conditionalFormatting>
  <conditionalFormatting sqref="C21:F21">
    <cfRule type="expression" dxfId="50" priority="67">
      <formula>OR($C$20=_1,$C$20=_2,$C$20=_4,$C$20=_5)</formula>
    </cfRule>
  </conditionalFormatting>
  <conditionalFormatting sqref="C22:F24 B106:I119">
    <cfRule type="expression" dxfId="49" priority="16">
      <formula>$C$19=$M$36</formula>
    </cfRule>
  </conditionalFormatting>
  <conditionalFormatting sqref="C22:F24">
    <cfRule type="expression" dxfId="48" priority="48">
      <formula>OR($C$20=_1,$C$20=_2,$C$20=_3)</formula>
    </cfRule>
  </conditionalFormatting>
  <conditionalFormatting sqref="C23:F24">
    <cfRule type="expression" dxfId="47" priority="18">
      <formula>$C$22=$M$46</formula>
    </cfRule>
  </conditionalFormatting>
  <conditionalFormatting sqref="H1">
    <cfRule type="expression" dxfId="46" priority="156">
      <formula>LEN($H$1)&gt;1</formula>
    </cfRule>
  </conditionalFormatting>
  <conditionalFormatting sqref="J2:K6">
    <cfRule type="expression" dxfId="45" priority="155">
      <formula>$J2="未入力あり"</formula>
    </cfRule>
  </conditionalFormatting>
  <dataValidations count="12">
    <dataValidation type="list" allowBlank="1" showInputMessage="1" showErrorMessage="1" sqref="C19" xr:uid="{94E88773-F595-4B85-921C-38F5985D9EB2}">
      <formula1>$M$35:$M$36</formula1>
    </dataValidation>
    <dataValidation type="list" allowBlank="1" showInputMessage="1" showErrorMessage="1" sqref="C20" xr:uid="{ECC30633-44AC-4B28-9D3C-33FFB75DBD9E}">
      <formula1>$M$38:$M$43</formula1>
    </dataValidation>
    <dataValidation type="textLength" imeMode="disabled" allowBlank="1" showInputMessage="1" showErrorMessage="1" sqref="C13" xr:uid="{3168BD69-97AB-46B9-AE0B-6A8C77115BDE}">
      <formula1>7</formula1>
      <formula2>7</formula2>
    </dataValidation>
    <dataValidation type="list" allowBlank="1" showInputMessage="1" showErrorMessage="1" sqref="D108:D112" xr:uid="{888665B0-0350-4443-9C2E-6D798BAC3C0D}">
      <formula1>$M$48:$M$49</formula1>
    </dataValidation>
    <dataValidation type="whole" operator="greaterThanOrEqual" allowBlank="1" showInputMessage="1" showErrorMessage="1" sqref="C114:C116" xr:uid="{9272B0B1-72E1-4208-BC18-D223B7CD5586}">
      <formula1>0</formula1>
    </dataValidation>
    <dataValidation type="decimal" allowBlank="1" showInputMessage="1" showErrorMessage="1" error="半角数字で入力してください。" sqref="E97 C127:E127 C35:H36 C38:H38 C40:H41 C43:H43 C47:D47 C52:D54 C59:D59 C62:D62 C67:D70 C72:D72 C77:D78 C82:D86 C96:D99" xr:uid="{F5B741A7-6A31-4F8C-AAE2-8B50C1470BDB}">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8:E88" xr:uid="{B78B3F40-336D-46E3-A939-69BEAFDE52C9}">
      <formula1>0.1</formula1>
      <formula2>1E+99</formula2>
    </dataValidation>
    <dataValidation type="date" allowBlank="1" showInputMessage="1" showErrorMessage="1" error="日付形式で入力してください" sqref="C126:E126" xr:uid="{597EB92B-5B9D-4725-A01D-BE62E87F85BC}">
      <formula1>45292</formula1>
      <formula2>72686</formula2>
    </dataValidation>
    <dataValidation type="list" allowBlank="1" showInputMessage="1" showErrorMessage="1" sqref="C18" xr:uid="{960DF7CF-9D19-4678-BB90-33B66D756296}">
      <formula1>$M$30:$M$31</formula1>
    </dataValidation>
    <dataValidation type="date" allowBlank="1" showInputMessage="1" showErrorMessage="1" sqref="C14:C17" xr:uid="{A06721A3-C78D-4DC3-A88F-F401B002B08E}">
      <formula1>45292</formula1>
      <formula2>72686</formula2>
    </dataValidation>
    <dataValidation type="list" allowBlank="1" showInputMessage="1" showErrorMessage="1" sqref="C22:F22" xr:uid="{F970E663-6B53-437F-A2D9-4A32175E601A}">
      <formula1>IF(OR($C$19=$M$36,$C$20=_1,$C$20=_2,$C$20=_3),"",$M$46:$M$47)</formula1>
    </dataValidation>
    <dataValidation allowBlank="1" showInputMessage="1" showErrorMessage="1" error="半角数字で入力してください。" sqref="F34 H34" xr:uid="{4ACA62E9-B7C5-4689-8191-6375F1248E80}"/>
  </dataValidations>
  <pageMargins left="0.7" right="0.7" top="0.75" bottom="0.75" header="0.3" footer="0.3"/>
  <pageSetup paperSize="9" scale="1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02ABF-2FC2-42D1-BBEB-19D6FD02E2E9}">
  <sheetPr codeName="Sheet3">
    <tabColor rgb="FFFFFF00"/>
  </sheetPr>
  <dimension ref="A1:R127"/>
  <sheetViews>
    <sheetView showGridLines="0" view="pageBreakPreview" zoomScale="90" zoomScaleNormal="85" zoomScaleSheetLayoutView="10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9" style="21" customWidth="1"/>
    <col min="12" max="12" width="20.09765625" style="21" hidden="1" customWidth="1"/>
    <col min="13" max="13" width="14.69921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207</v>
      </c>
      <c r="H1" s="141" t="str">
        <f>+IF(COUNTIF(J2:J6,"未入力あり")&gt;0,"※未入力の項目があります","")</f>
        <v>※未入力の項目があります</v>
      </c>
      <c r="I1" s="141"/>
      <c r="J1" s="141"/>
    </row>
    <row r="2" spans="1:15" ht="19.05" customHeight="1">
      <c r="B2" s="22" t="s">
        <v>0</v>
      </c>
      <c r="H2" s="142" t="s">
        <v>2</v>
      </c>
      <c r="I2" s="143"/>
      <c r="J2" s="56" t="str">
        <f>J9</f>
        <v>未入力あり</v>
      </c>
    </row>
    <row r="3" spans="1:15" ht="19.05" customHeight="1">
      <c r="B3" s="21" t="s">
        <v>208</v>
      </c>
      <c r="H3" s="142" t="s">
        <v>114</v>
      </c>
      <c r="I3" s="143"/>
      <c r="J3" s="56" t="str">
        <f>IF(AND(OR(C20=_4,C20=_5,C20=_6),C22=M47),"―",J27)</f>
        <v>未入力あり</v>
      </c>
      <c r="O3"/>
    </row>
    <row r="4" spans="1:15" ht="19.05" customHeight="1">
      <c r="B4" s="23" t="s">
        <v>218</v>
      </c>
      <c r="H4" s="142" t="s">
        <v>26</v>
      </c>
      <c r="I4" s="143"/>
      <c r="J4" s="56" t="str">
        <f>IF(AND(OR(C20=_4,C20=_5,C20=_6),C22=M47),"―",J27)</f>
        <v>未入力あり</v>
      </c>
    </row>
    <row r="5" spans="1:15" ht="19.05" customHeight="1">
      <c r="B5" s="25" t="s">
        <v>213</v>
      </c>
      <c r="D5" s="55"/>
      <c r="F5" s="55"/>
      <c r="H5" s="142" t="s">
        <v>115</v>
      </c>
      <c r="I5" s="143"/>
      <c r="J5" s="56" t="str">
        <f>IF(OR('【個人】1回目＞計算用シート'!C19=M35,C19=M36,C20=_4,C20=_5,C20=_6),"ー",J49)</f>
        <v>未入力あり</v>
      </c>
    </row>
    <row r="6" spans="1:15" ht="19.05" customHeight="1">
      <c r="B6" s="25" t="s">
        <v>1</v>
      </c>
      <c r="H6" s="142" t="s">
        <v>116</v>
      </c>
      <c r="I6" s="143"/>
      <c r="J6" s="56" t="str">
        <f>J119</f>
        <v>未入力あり</v>
      </c>
    </row>
    <row r="7" spans="1:15" ht="19.05" customHeight="1">
      <c r="B7" s="25" t="s">
        <v>135</v>
      </c>
    </row>
    <row r="8" spans="1:15" ht="19.05" customHeight="1">
      <c r="B8" s="25" t="s">
        <v>214</v>
      </c>
    </row>
    <row r="9" spans="1:15" ht="24.9" customHeight="1">
      <c r="B9" s="26" t="s">
        <v>2</v>
      </c>
      <c r="C9" s="27"/>
      <c r="D9" s="27"/>
      <c r="E9" s="27"/>
      <c r="F9" s="27"/>
      <c r="G9" s="27"/>
      <c r="H9" s="27"/>
      <c r="I9" s="27"/>
      <c r="J9" s="103" t="str">
        <f>IF(COUNTBLANK(C12:C20)+(OR(C20=_3,C20=_6)*COUNTBLANK(C21))+(AND(C19=N35,OR(C20=_4,C20=_5,C20=_6))*COUNTBLANK(C22))+(C22=N48)*COUNTBLANK(C23)&gt;0,"未入力あり","入力完了")</f>
        <v>未入力あり</v>
      </c>
    </row>
    <row r="10" spans="1:15" ht="24.9" customHeight="1">
      <c r="B10" s="22" t="s">
        <v>3</v>
      </c>
    </row>
    <row r="11" spans="1:15" ht="24.9" customHeight="1">
      <c r="B11" t="s">
        <v>196</v>
      </c>
      <c r="C11"/>
      <c r="D11"/>
      <c r="E11"/>
      <c r="F11"/>
      <c r="G11"/>
      <c r="H11"/>
    </row>
    <row r="12" spans="1:15" ht="24.9" customHeight="1">
      <c r="B12" s="28" t="s">
        <v>6</v>
      </c>
      <c r="C12" s="147">
        <f>'【個人】1回目＞計算用シート'!C12</f>
        <v>0</v>
      </c>
      <c r="D12" s="148"/>
      <c r="E12" s="21" t="s">
        <v>7</v>
      </c>
    </row>
    <row r="13" spans="1:15" ht="24.9" customHeight="1">
      <c r="B13" s="28" t="s">
        <v>8</v>
      </c>
      <c r="C13" s="100">
        <f>'【個人】1回目＞計算用シート'!C13</f>
        <v>0</v>
      </c>
      <c r="D13" t="s">
        <v>9</v>
      </c>
    </row>
    <row r="14" spans="1:15" ht="24.75" customHeight="1">
      <c r="B14" s="28" t="s">
        <v>177</v>
      </c>
      <c r="C14" s="115">
        <f>'【個人】1回目＞計算用シート'!C14</f>
        <v>0</v>
      </c>
      <c r="D14" s="129" t="s">
        <v>182</v>
      </c>
      <c r="F14"/>
    </row>
    <row r="15" spans="1:15" ht="24.9" customHeight="1">
      <c r="B15" s="28" t="s">
        <v>12</v>
      </c>
      <c r="C15" s="99"/>
      <c r="D15" s="130" t="s">
        <v>183</v>
      </c>
      <c r="E15"/>
      <c r="F15"/>
      <c r="G15"/>
      <c r="H15"/>
      <c r="L15"/>
    </row>
    <row r="16" spans="1:15" ht="24.9" customHeight="1">
      <c r="B16" s="28" t="s">
        <v>178</v>
      </c>
      <c r="C16" s="99"/>
      <c r="D16" s="130" t="s">
        <v>184</v>
      </c>
      <c r="E16"/>
      <c r="F16"/>
      <c r="G16"/>
      <c r="H16"/>
      <c r="L16"/>
    </row>
    <row r="17" spans="2:15" ht="24.9" customHeight="1">
      <c r="B17" s="28" t="s">
        <v>179</v>
      </c>
      <c r="C17" s="115">
        <f>'【個人】1回目＞計算用シート'!C17</f>
        <v>0</v>
      </c>
      <c r="D17" s="131" t="s">
        <v>194</v>
      </c>
      <c r="E17"/>
      <c r="F17"/>
      <c r="G17"/>
      <c r="H17"/>
      <c r="L17"/>
    </row>
    <row r="18" spans="2:15" ht="24.9" customHeight="1">
      <c r="B18" s="28" t="s">
        <v>136</v>
      </c>
      <c r="C18" s="100">
        <f>'【個人】1回目＞計算用シート'!C18</f>
        <v>0</v>
      </c>
      <c r="D18" s="132" t="s">
        <v>67</v>
      </c>
      <c r="E18"/>
      <c r="F18"/>
      <c r="G18"/>
      <c r="H18"/>
      <c r="I18"/>
      <c r="J18"/>
      <c r="L18"/>
      <c r="M18"/>
      <c r="N18"/>
    </row>
    <row r="19" spans="2:15" ht="24.75" customHeight="1">
      <c r="B19" s="28" t="s">
        <v>180</v>
      </c>
      <c r="C19" s="20"/>
      <c r="D19" t="s">
        <v>186</v>
      </c>
      <c r="E19"/>
      <c r="F19"/>
      <c r="G19"/>
      <c r="H19"/>
      <c r="I19"/>
      <c r="J19"/>
      <c r="L19"/>
      <c r="M19"/>
      <c r="N19"/>
    </row>
    <row r="20" spans="2:15" ht="24.75" customHeight="1">
      <c r="B20" s="28" t="s">
        <v>181</v>
      </c>
      <c r="C20" s="149"/>
      <c r="D20" s="150"/>
      <c r="E20" s="150"/>
      <c r="F20" s="151"/>
      <c r="G20"/>
      <c r="H20"/>
      <c r="I20"/>
      <c r="J20"/>
      <c r="L20"/>
      <c r="M20"/>
      <c r="N20"/>
    </row>
    <row r="21" spans="2:15" ht="24.75" customHeight="1">
      <c r="B21" s="28" t="s">
        <v>123</v>
      </c>
      <c r="C21" s="152"/>
      <c r="D21" s="153"/>
      <c r="E21" s="153"/>
      <c r="F21" s="154"/>
      <c r="G21"/>
      <c r="H21"/>
      <c r="I21"/>
      <c r="J21"/>
      <c r="L21"/>
      <c r="M21"/>
      <c r="N21"/>
    </row>
    <row r="22" spans="2:15" ht="36">
      <c r="B22" s="49" t="s">
        <v>78</v>
      </c>
      <c r="C22" s="152"/>
      <c r="D22" s="153"/>
      <c r="E22" s="153"/>
      <c r="F22" s="154"/>
      <c r="G22"/>
      <c r="H22"/>
      <c r="I22"/>
      <c r="J22"/>
      <c r="M22"/>
      <c r="N22"/>
    </row>
    <row r="23" spans="2:15" ht="24.75" customHeight="1">
      <c r="B23" s="137" t="s">
        <v>61</v>
      </c>
      <c r="C23" s="139"/>
      <c r="D23" s="139"/>
      <c r="E23" s="139"/>
      <c r="F23" s="139"/>
      <c r="G23"/>
      <c r="H23"/>
      <c r="I23"/>
      <c r="J23"/>
      <c r="M23"/>
      <c r="N23"/>
    </row>
    <row r="24" spans="2:15" ht="24.75" customHeight="1">
      <c r="B24" s="138"/>
      <c r="C24" s="140"/>
      <c r="D24" s="140"/>
      <c r="E24" s="140"/>
      <c r="F24" s="140"/>
      <c r="G24"/>
      <c r="H24"/>
      <c r="I24"/>
      <c r="J24"/>
      <c r="M24"/>
      <c r="N24"/>
    </row>
    <row r="25" spans="2:15" ht="24.75" customHeight="1">
      <c r="C25"/>
      <c r="D25"/>
      <c r="E25"/>
      <c r="F25"/>
      <c r="G25"/>
      <c r="H25"/>
      <c r="I25"/>
      <c r="J25"/>
      <c r="L25"/>
      <c r="M25"/>
      <c r="N25"/>
    </row>
    <row r="26" spans="2:15" ht="24.75" customHeight="1">
      <c r="C26"/>
      <c r="D26"/>
      <c r="E26"/>
      <c r="F26"/>
      <c r="G26"/>
      <c r="H26"/>
      <c r="I26"/>
      <c r="J26"/>
      <c r="L26"/>
      <c r="M26"/>
      <c r="N26"/>
    </row>
    <row r="27" spans="2:15" ht="24.75" customHeight="1">
      <c r="B27" s="26" t="s">
        <v>18</v>
      </c>
      <c r="C27" s="27"/>
      <c r="D27" s="27"/>
      <c r="E27" s="27"/>
      <c r="F27" s="27"/>
      <c r="G27" s="27"/>
      <c r="H27" s="27"/>
      <c r="I27" s="27"/>
      <c r="J27" s="104" t="str">
        <f>IF(COUNTBLANK(C35:D44)+COUNTBLANK(C47:D47)&gt;0,"未入力あり","入力完了")</f>
        <v>未入力あり</v>
      </c>
      <c r="M27"/>
      <c r="N27"/>
    </row>
    <row r="28" spans="2:15" ht="24.9" customHeight="1">
      <c r="B28" s="22" t="s">
        <v>19</v>
      </c>
      <c r="C28"/>
      <c r="D28"/>
      <c r="E28"/>
      <c r="F28"/>
      <c r="G28"/>
      <c r="H28"/>
      <c r="I28"/>
      <c r="J28"/>
      <c r="L28"/>
      <c r="M28"/>
      <c r="N28"/>
    </row>
    <row r="29" spans="2:15" ht="24.75" customHeight="1">
      <c r="B29" t="s">
        <v>169</v>
      </c>
      <c r="C29"/>
      <c r="D29"/>
      <c r="E29"/>
      <c r="F29"/>
      <c r="G29"/>
      <c r="H29"/>
      <c r="I29"/>
      <c r="J29"/>
      <c r="L29"/>
      <c r="M29"/>
      <c r="N29"/>
    </row>
    <row r="30" spans="2:15" ht="24.75" customHeight="1">
      <c r="B30" s="83" t="s">
        <v>209</v>
      </c>
      <c r="C30" s="83"/>
      <c r="D30" s="83"/>
      <c r="E30" s="83"/>
      <c r="F30" s="83"/>
      <c r="G30" s="83"/>
      <c r="H30" s="83"/>
      <c r="I30" s="83"/>
      <c r="J30" s="83"/>
      <c r="L30" t="s">
        <v>175</v>
      </c>
      <c r="M30" t="s">
        <v>16</v>
      </c>
      <c r="O30" s="57"/>
    </row>
    <row r="31" spans="2:15" ht="24.75" customHeight="1">
      <c r="B31" s="101" t="s">
        <v>210</v>
      </c>
      <c r="C31" s="83"/>
      <c r="D31" s="83"/>
      <c r="E31" s="83"/>
      <c r="F31" s="83"/>
      <c r="G31" s="83"/>
      <c r="H31" s="83"/>
      <c r="I31" s="83"/>
      <c r="L31"/>
      <c r="M31" t="s">
        <v>17</v>
      </c>
      <c r="O31" s="57"/>
    </row>
    <row r="32" spans="2:15" ht="24.75" customHeight="1">
      <c r="B32" s="155" t="s">
        <v>80</v>
      </c>
      <c r="C32" s="157" t="s">
        <v>211</v>
      </c>
      <c r="D32" s="158" t="s">
        <v>21</v>
      </c>
      <c r="E32" s="158"/>
      <c r="F32" s="158"/>
      <c r="G32" s="158"/>
      <c r="H32" s="158"/>
      <c r="J32"/>
      <c r="N32"/>
      <c r="O32" s="57"/>
    </row>
    <row r="33" spans="1:15" ht="24.75" customHeight="1">
      <c r="B33" s="156"/>
      <c r="C33" s="157"/>
      <c r="D33" s="159" t="s">
        <v>171</v>
      </c>
      <c r="E33" s="160" t="s">
        <v>22</v>
      </c>
      <c r="F33" s="160"/>
      <c r="G33" s="160"/>
      <c r="H33" s="158"/>
      <c r="J33"/>
      <c r="N33"/>
      <c r="O33" s="57"/>
    </row>
    <row r="34" spans="1:15" ht="24.75" customHeight="1">
      <c r="B34" s="156"/>
      <c r="C34" s="157"/>
      <c r="D34" s="159"/>
      <c r="E34" s="50" t="s">
        <v>23</v>
      </c>
      <c r="F34" s="18"/>
      <c r="G34" s="50" t="s">
        <v>23</v>
      </c>
      <c r="H34" s="18"/>
      <c r="J34"/>
      <c r="L34"/>
      <c r="N34"/>
      <c r="O34" s="57"/>
    </row>
    <row r="35" spans="1:15" ht="24.75" customHeight="1">
      <c r="B35" s="29" t="s">
        <v>82</v>
      </c>
      <c r="C35" s="6"/>
      <c r="D35" s="6"/>
      <c r="E35" s="144"/>
      <c r="F35" s="144"/>
      <c r="G35" s="145"/>
      <c r="H35" s="146"/>
      <c r="J35"/>
      <c r="L35" t="s">
        <v>176</v>
      </c>
      <c r="M35" t="s">
        <v>187</v>
      </c>
      <c r="N35"/>
    </row>
    <row r="36" spans="1:15" ht="24.75" customHeight="1">
      <c r="B36" s="29" t="s">
        <v>81</v>
      </c>
      <c r="C36" s="6"/>
      <c r="D36" s="6"/>
      <c r="E36" s="144"/>
      <c r="F36" s="144"/>
      <c r="G36" s="145"/>
      <c r="H36" s="146"/>
      <c r="J36"/>
      <c r="L36"/>
      <c r="M36" t="s">
        <v>188</v>
      </c>
      <c r="N36"/>
    </row>
    <row r="37" spans="1:15" ht="24.75" customHeight="1">
      <c r="B37" s="29" t="s">
        <v>83</v>
      </c>
      <c r="C37" s="12">
        <f>C35-C36</f>
        <v>0</v>
      </c>
      <c r="D37" s="12">
        <f>D35-D36</f>
        <v>0</v>
      </c>
      <c r="E37" s="161">
        <f>E35-E36</f>
        <v>0</v>
      </c>
      <c r="F37" s="161"/>
      <c r="G37" s="162">
        <f>G35-G36</f>
        <v>0</v>
      </c>
      <c r="H37" s="163"/>
      <c r="J37"/>
      <c r="L37"/>
      <c r="M37"/>
      <c r="N37"/>
    </row>
    <row r="38" spans="1:15" ht="24.75" customHeight="1">
      <c r="B38" s="29" t="s">
        <v>84</v>
      </c>
      <c r="C38" s="6"/>
      <c r="D38" s="6"/>
      <c r="E38" s="144"/>
      <c r="F38" s="144"/>
      <c r="G38" s="145"/>
      <c r="H38" s="146"/>
      <c r="J38"/>
      <c r="L38" t="s">
        <v>117</v>
      </c>
      <c r="M38" t="s">
        <v>62</v>
      </c>
      <c r="N38"/>
    </row>
    <row r="39" spans="1:15" ht="24.75" customHeight="1">
      <c r="B39" s="29" t="s">
        <v>85</v>
      </c>
      <c r="C39" s="12">
        <f>C37-C38</f>
        <v>0</v>
      </c>
      <c r="D39" s="12">
        <f>D37-D38</f>
        <v>0</v>
      </c>
      <c r="E39" s="161">
        <f>E37-E38</f>
        <v>0</v>
      </c>
      <c r="F39" s="161"/>
      <c r="G39" s="162">
        <f>G37-G38</f>
        <v>0</v>
      </c>
      <c r="H39" s="163"/>
      <c r="J39"/>
      <c r="L39" t="s">
        <v>118</v>
      </c>
      <c r="M39" t="s">
        <v>63</v>
      </c>
      <c r="N39"/>
    </row>
    <row r="40" spans="1:15" ht="24.9" customHeight="1">
      <c r="B40" s="29" t="s">
        <v>86</v>
      </c>
      <c r="C40" s="6"/>
      <c r="D40" s="6"/>
      <c r="E40" s="144"/>
      <c r="F40" s="144"/>
      <c r="G40" s="145"/>
      <c r="H40" s="146"/>
      <c r="J40"/>
      <c r="L40" t="s">
        <v>119</v>
      </c>
      <c r="M40" t="s">
        <v>64</v>
      </c>
      <c r="N40"/>
    </row>
    <row r="41" spans="1:15" ht="24.9" customHeight="1">
      <c r="B41" s="29" t="s">
        <v>87</v>
      </c>
      <c r="C41" s="6"/>
      <c r="D41" s="6"/>
      <c r="E41" s="144"/>
      <c r="F41" s="144"/>
      <c r="G41" s="145"/>
      <c r="H41" s="146"/>
      <c r="J41"/>
      <c r="L41" t="s">
        <v>120</v>
      </c>
      <c r="M41" t="s">
        <v>65</v>
      </c>
      <c r="N41"/>
    </row>
    <row r="42" spans="1:15" ht="24.9" customHeight="1">
      <c r="B42" s="58" t="s">
        <v>88</v>
      </c>
      <c r="C42" s="12">
        <f>C39+C40-C41</f>
        <v>0</v>
      </c>
      <c r="D42" s="12">
        <f>D39+D40-D41</f>
        <v>0</v>
      </c>
      <c r="E42" s="161">
        <f>E39+E40-E41</f>
        <v>0</v>
      </c>
      <c r="F42" s="161"/>
      <c r="G42" s="162">
        <f>G39+G40-G41</f>
        <v>0</v>
      </c>
      <c r="H42" s="163"/>
      <c r="L42" t="s">
        <v>121</v>
      </c>
      <c r="M42" t="s">
        <v>66</v>
      </c>
    </row>
    <row r="43" spans="1:15" ht="24.9" customHeight="1">
      <c r="B43" s="29" t="s">
        <v>89</v>
      </c>
      <c r="C43" s="7"/>
      <c r="D43" s="7"/>
      <c r="E43" s="145"/>
      <c r="F43" s="145"/>
      <c r="G43" s="145"/>
      <c r="H43" s="146"/>
      <c r="L43" t="s">
        <v>122</v>
      </c>
      <c r="M43" t="s">
        <v>72</v>
      </c>
    </row>
    <row r="44" spans="1:15" s="57" customFormat="1" ht="24.9" customHeight="1">
      <c r="A44" s="21"/>
      <c r="B44" s="29" t="s">
        <v>90</v>
      </c>
      <c r="C44" s="12">
        <f>C42-C43</f>
        <v>0</v>
      </c>
      <c r="D44" s="12">
        <f>D42-D43</f>
        <v>0</v>
      </c>
      <c r="E44" s="162">
        <f>E42-E43</f>
        <v>0</v>
      </c>
      <c r="F44" s="162"/>
      <c r="G44" s="162">
        <f>G42-G43</f>
        <v>0</v>
      </c>
      <c r="H44" s="163"/>
      <c r="I44" s="21"/>
      <c r="M44"/>
    </row>
    <row r="45" spans="1:15" ht="24.9" customHeight="1">
      <c r="A45" s="57"/>
      <c r="C45" s="59"/>
      <c r="D45" s="59"/>
      <c r="E45" s="59"/>
      <c r="F45" s="60"/>
      <c r="G45" s="59"/>
      <c r="H45" s="61"/>
      <c r="I45" s="57"/>
    </row>
    <row r="46" spans="1:15" ht="24.9" customHeight="1">
      <c r="B46" s="30"/>
      <c r="C46" s="31" t="s">
        <v>212</v>
      </c>
      <c r="D46" s="31" t="s">
        <v>171</v>
      </c>
      <c r="E46" s="164" t="s">
        <v>24</v>
      </c>
      <c r="F46" s="164"/>
      <c r="G46" s="164"/>
      <c r="H46" s="165"/>
      <c r="L46" s="21" t="s">
        <v>58</v>
      </c>
      <c r="M46" s="21" t="s">
        <v>59</v>
      </c>
    </row>
    <row r="47" spans="1:15" ht="24.9" customHeight="1">
      <c r="B47" s="32" t="s">
        <v>25</v>
      </c>
      <c r="C47" s="19"/>
      <c r="D47" s="19"/>
      <c r="E47" s="166">
        <f>C47-D47</f>
        <v>0</v>
      </c>
      <c r="F47" s="166"/>
      <c r="G47" s="166"/>
      <c r="H47" s="167"/>
      <c r="M47" s="21" t="s">
        <v>60</v>
      </c>
    </row>
    <row r="48" spans="1:15" ht="24.9" customHeight="1">
      <c r="L48" s="21" t="s">
        <v>124</v>
      </c>
      <c r="M48" s="62" t="s">
        <v>125</v>
      </c>
    </row>
    <row r="49" spans="2:13" ht="24.9" customHeight="1">
      <c r="B49" s="26" t="s">
        <v>26</v>
      </c>
      <c r="C49" s="33"/>
      <c r="D49" s="33"/>
      <c r="E49" s="33"/>
      <c r="F49" s="33"/>
      <c r="G49" s="33"/>
      <c r="H49" s="33"/>
      <c r="I49" s="33"/>
      <c r="J49" s="103" t="str">
        <f>+IF(COUNTBLANK(C52:D54)+COUNTBLANK(C59:D62)+COUNTBLANK(C67:D72)+COUNTBLANK(C77:D88)+COUNTBLANK(C94:D97)&gt;0,"未入力あり","入力完了")</f>
        <v>未入力あり</v>
      </c>
      <c r="M49" s="21" t="s">
        <v>126</v>
      </c>
    </row>
    <row r="50" spans="2:13" ht="24.9" customHeight="1">
      <c r="B50" s="39" t="s">
        <v>197</v>
      </c>
      <c r="C50" s="63" t="s">
        <v>172</v>
      </c>
      <c r="D50" s="34"/>
    </row>
    <row r="51" spans="2:13" ht="24.9" customHeight="1">
      <c r="B51" s="35" t="s">
        <v>20</v>
      </c>
      <c r="C51" s="36" t="s">
        <v>96</v>
      </c>
      <c r="D51" s="36" t="s">
        <v>170</v>
      </c>
      <c r="E51" s="24"/>
      <c r="F51" s="24"/>
    </row>
    <row r="52" spans="2:13" ht="24.9" customHeight="1">
      <c r="B52" s="64" t="s">
        <v>132</v>
      </c>
      <c r="C52" s="8"/>
      <c r="D52" s="8"/>
    </row>
    <row r="53" spans="2:13" ht="24.9" customHeight="1">
      <c r="B53" s="64" t="s">
        <v>91</v>
      </c>
      <c r="C53" s="8"/>
      <c r="D53" s="8"/>
    </row>
    <row r="54" spans="2:13" ht="24.9" customHeight="1" thickBot="1">
      <c r="B54" s="65" t="s">
        <v>92</v>
      </c>
      <c r="C54" s="10"/>
      <c r="D54" s="10"/>
    </row>
    <row r="55" spans="2:13" ht="24.9" customHeight="1" thickTop="1">
      <c r="B55" s="66" t="s">
        <v>97</v>
      </c>
      <c r="C55" s="67">
        <f>SUM(C52:C54)</f>
        <v>0</v>
      </c>
      <c r="D55" s="67">
        <f>SUM(D52:D54)</f>
        <v>0</v>
      </c>
    </row>
    <row r="57" spans="2:13" ht="24.9" customHeight="1">
      <c r="B57" s="39" t="s">
        <v>198</v>
      </c>
      <c r="C57" s="63" t="s">
        <v>172</v>
      </c>
      <c r="D57" s="40"/>
    </row>
    <row r="58" spans="2:13" ht="24.9" customHeight="1">
      <c r="B58" s="35" t="s">
        <v>20</v>
      </c>
      <c r="C58" s="36" t="s">
        <v>96</v>
      </c>
      <c r="D58" s="36" t="s">
        <v>170</v>
      </c>
      <c r="E58" s="24"/>
      <c r="F58" s="24"/>
    </row>
    <row r="59" spans="2:13" ht="24.9" customHeight="1">
      <c r="B59" s="37" t="s">
        <v>93</v>
      </c>
      <c r="C59" s="8"/>
      <c r="D59" s="8"/>
    </row>
    <row r="60" spans="2:13" ht="24.9" customHeight="1">
      <c r="B60" s="68" t="s">
        <v>133</v>
      </c>
      <c r="C60" s="13">
        <f>C52</f>
        <v>0</v>
      </c>
      <c r="D60" s="13">
        <f>D52</f>
        <v>0</v>
      </c>
    </row>
    <row r="61" spans="2:13" ht="24.9" customHeight="1">
      <c r="B61" s="68" t="s">
        <v>94</v>
      </c>
      <c r="C61" s="13">
        <f>C53</f>
        <v>0</v>
      </c>
      <c r="D61" s="13">
        <f>D53</f>
        <v>0</v>
      </c>
    </row>
    <row r="62" spans="2:13" ht="24.9" customHeight="1" thickBot="1">
      <c r="B62" s="69" t="s">
        <v>95</v>
      </c>
      <c r="C62" s="9"/>
      <c r="D62" s="9"/>
    </row>
    <row r="63" spans="2:13" ht="24.9" customHeight="1" thickTop="1">
      <c r="B63" s="41" t="s">
        <v>28</v>
      </c>
      <c r="C63" s="14">
        <f>SUM(C59:C62)</f>
        <v>0</v>
      </c>
      <c r="D63" s="14">
        <f>SUM(D59:D62)</f>
        <v>0</v>
      </c>
    </row>
    <row r="64" spans="2:13" ht="24.9" customHeight="1">
      <c r="B64" s="42"/>
    </row>
    <row r="65" spans="2:6" ht="24.9" customHeight="1">
      <c r="B65" s="39" t="s">
        <v>199</v>
      </c>
      <c r="C65" s="34"/>
      <c r="D65" s="34"/>
    </row>
    <row r="66" spans="2:6" ht="24.9" customHeight="1">
      <c r="B66" s="43" t="s">
        <v>20</v>
      </c>
      <c r="C66" s="36" t="s">
        <v>212</v>
      </c>
      <c r="D66" s="36" t="s">
        <v>170</v>
      </c>
      <c r="E66" s="24"/>
      <c r="F66" s="24"/>
    </row>
    <row r="67" spans="2:6" ht="24.9" customHeight="1">
      <c r="B67" s="37" t="s">
        <v>216</v>
      </c>
      <c r="C67" s="8"/>
      <c r="D67" s="8"/>
    </row>
    <row r="68" spans="2:6" ht="24.9" customHeight="1">
      <c r="B68" s="37" t="s">
        <v>204</v>
      </c>
      <c r="C68" s="8"/>
      <c r="D68" s="8"/>
    </row>
    <row r="69" spans="2:6" ht="24.9" customHeight="1">
      <c r="B69" s="37" t="s">
        <v>29</v>
      </c>
      <c r="C69" s="8"/>
      <c r="D69" s="8"/>
    </row>
    <row r="70" spans="2:6" ht="24.9" customHeight="1" thickBot="1">
      <c r="B70" s="38" t="s">
        <v>27</v>
      </c>
      <c r="C70" s="10"/>
      <c r="D70" s="10"/>
    </row>
    <row r="71" spans="2:6" ht="24.9" customHeight="1" thickTop="1" thickBot="1">
      <c r="B71" s="44" t="s">
        <v>30</v>
      </c>
      <c r="C71" s="15">
        <f>SUM(C67:C70)</f>
        <v>0</v>
      </c>
      <c r="D71" s="15">
        <f>SUM(D67:D70)</f>
        <v>0</v>
      </c>
    </row>
    <row r="72" spans="2:6" ht="24.9" customHeight="1" thickTop="1" thickBot="1">
      <c r="B72" s="45" t="s">
        <v>215</v>
      </c>
      <c r="C72" s="11"/>
      <c r="D72" s="11"/>
    </row>
    <row r="73" spans="2:6" ht="24.9" customHeight="1" thickTop="1">
      <c r="B73" s="41" t="s">
        <v>28</v>
      </c>
      <c r="C73" s="14">
        <f>C67+C68+C69+C70+C72</f>
        <v>0</v>
      </c>
      <c r="D73" s="14">
        <f>D67+D68+D69+D70+D72</f>
        <v>0</v>
      </c>
    </row>
    <row r="74" spans="2:6" ht="24.9" customHeight="1">
      <c r="B74" s="42"/>
      <c r="C74" s="34"/>
      <c r="D74" s="34"/>
    </row>
    <row r="75" spans="2:6" ht="24.9" customHeight="1">
      <c r="B75" s="39" t="s">
        <v>200</v>
      </c>
    </row>
    <row r="76" spans="2:6" ht="24.9" customHeight="1">
      <c r="B76" s="43" t="s">
        <v>20</v>
      </c>
      <c r="C76" s="81" t="s">
        <v>195</v>
      </c>
      <c r="D76" s="36" t="s">
        <v>31</v>
      </c>
      <c r="E76" s="116"/>
      <c r="F76" s="116"/>
    </row>
    <row r="77" spans="2:6" ht="24.9" customHeight="1">
      <c r="B77" s="37" t="s">
        <v>113</v>
      </c>
      <c r="C77" s="13">
        <f>'【個人】1回目＞計算用シート'!E77</f>
        <v>0</v>
      </c>
      <c r="D77" s="110">
        <f>D35</f>
        <v>0</v>
      </c>
      <c r="E77" s="117"/>
      <c r="F77" s="117"/>
    </row>
    <row r="78" spans="2:6" ht="24.9" customHeight="1">
      <c r="B78" s="37" t="s">
        <v>134</v>
      </c>
      <c r="C78" s="13">
        <f>'【個人】1回目＞計算用シート'!E78</f>
        <v>0</v>
      </c>
      <c r="D78" s="110">
        <f>D36</f>
        <v>0</v>
      </c>
      <c r="E78" s="117"/>
      <c r="F78" s="117"/>
    </row>
    <row r="79" spans="2:6" ht="24.9" customHeight="1">
      <c r="B79" s="37" t="s">
        <v>98</v>
      </c>
      <c r="C79" s="13">
        <f>'【個人】1回目＞計算用シート'!E79</f>
        <v>0</v>
      </c>
      <c r="D79" s="110">
        <f>D37</f>
        <v>0</v>
      </c>
      <c r="E79" s="117"/>
      <c r="F79" s="117"/>
    </row>
    <row r="80" spans="2:6" ht="24.9" customHeight="1">
      <c r="B80" s="37" t="s">
        <v>205</v>
      </c>
      <c r="C80" s="13">
        <f>'【個人】1回目＞計算用シート'!E80</f>
        <v>0</v>
      </c>
      <c r="D80" s="110">
        <f>D98</f>
        <v>0</v>
      </c>
      <c r="E80" s="117"/>
      <c r="F80" s="117"/>
    </row>
    <row r="81" spans="2:8" ht="24.9" customHeight="1">
      <c r="B81" s="37" t="s">
        <v>107</v>
      </c>
      <c r="C81" s="13">
        <f>'【個人】1回目＞計算用シート'!E81</f>
        <v>0</v>
      </c>
      <c r="D81" s="110">
        <f>D79-D80</f>
        <v>0</v>
      </c>
      <c r="E81" s="117"/>
      <c r="F81" s="117"/>
    </row>
    <row r="82" spans="2:8" ht="24.9" customHeight="1">
      <c r="B82" s="37" t="s">
        <v>108</v>
      </c>
      <c r="C82" s="13">
        <f>'【個人】1回目＞計算用シート'!E82</f>
        <v>0</v>
      </c>
      <c r="D82" s="110">
        <f>D55</f>
        <v>0</v>
      </c>
      <c r="E82" s="117"/>
      <c r="F82" s="117"/>
    </row>
    <row r="83" spans="2:8" ht="24.9" customHeight="1">
      <c r="B83" s="37" t="s">
        <v>109</v>
      </c>
      <c r="C83" s="13">
        <f>'【個人】1回目＞計算用シート'!E83</f>
        <v>0</v>
      </c>
      <c r="D83" s="110">
        <f>D63</f>
        <v>0</v>
      </c>
      <c r="E83" s="117"/>
      <c r="F83" s="117"/>
    </row>
    <row r="84" spans="2:8" ht="24.9" customHeight="1">
      <c r="B84" s="37" t="s">
        <v>110</v>
      </c>
      <c r="C84" s="13">
        <f>'【個人】1回目＞計算用シート'!E84</f>
        <v>0</v>
      </c>
      <c r="D84" s="110">
        <f>D73</f>
        <v>0</v>
      </c>
      <c r="E84" s="117"/>
      <c r="F84" s="117"/>
    </row>
    <row r="85" spans="2:8" ht="24.9" customHeight="1">
      <c r="B85" s="37" t="s">
        <v>32</v>
      </c>
      <c r="C85" s="13">
        <f>'【個人】1回目＞計算用シート'!E85</f>
        <v>0</v>
      </c>
      <c r="D85" s="110">
        <f>D71</f>
        <v>0</v>
      </c>
      <c r="E85" s="117"/>
      <c r="F85" s="117"/>
    </row>
    <row r="86" spans="2:8" ht="24.9" customHeight="1">
      <c r="B86" s="37" t="s">
        <v>33</v>
      </c>
      <c r="C86" s="13">
        <f>'【個人】1回目＞計算用シート'!E86</f>
        <v>0</v>
      </c>
      <c r="D86" s="110">
        <f>D72</f>
        <v>0</v>
      </c>
      <c r="E86" s="117"/>
      <c r="F86" s="117"/>
      <c r="G86" s="75"/>
      <c r="H86" s="75"/>
    </row>
    <row r="87" spans="2:8" ht="24.9" customHeight="1">
      <c r="B87" s="51" t="s">
        <v>112</v>
      </c>
      <c r="C87" s="13">
        <f>'【個人】1回目＞計算用シート'!E87</f>
        <v>0</v>
      </c>
      <c r="D87" s="110">
        <f>D81+D83+D84</f>
        <v>0</v>
      </c>
      <c r="E87" s="117"/>
      <c r="F87" s="117"/>
      <c r="G87" s="76"/>
      <c r="H87" s="60"/>
    </row>
    <row r="88" spans="2:8" ht="24.9" customHeight="1">
      <c r="B88" s="37" t="s">
        <v>201</v>
      </c>
      <c r="C88" s="119">
        <f>'【個人】1回目＞計算用シート'!E88</f>
        <v>0</v>
      </c>
      <c r="D88" s="128"/>
      <c r="E88" s="118"/>
      <c r="F88" s="118"/>
    </row>
    <row r="89" spans="2:8" ht="23.4" customHeight="1">
      <c r="B89" s="37" t="s">
        <v>111</v>
      </c>
      <c r="C89" s="13">
        <f>'【個人】1回目＞計算用シート'!E89</f>
        <v>0</v>
      </c>
      <c r="D89" s="110">
        <f>IFERROR(D87/D88,)</f>
        <v>0</v>
      </c>
      <c r="E89" s="117"/>
      <c r="F89" s="117"/>
    </row>
    <row r="90" spans="2:8" ht="18">
      <c r="B90" s="79" t="str">
        <f>IF(SUM(D77:D84)=0,"◆「①売上高」∼「⑧減価償却額」の全ての項目が0になることは基本的にはございません。各項目が正しく入力されているか、ご確認をお願いします。","")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90" s="80"/>
      <c r="D90" s="80"/>
    </row>
    <row r="91" spans="2:8" ht="18">
      <c r="B91" s="79" t="str">
        <f>IF(D88&lt;0.1,"◆「⑩従業員数」が0になることは基本的にはございません。各項目が0.1以上の数字で正しく入力されているか、ご確認をお願いします。","")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91" s="80"/>
      <c r="D91" s="80"/>
    </row>
    <row r="92" spans="2:8" ht="24.9" customHeight="1">
      <c r="B92" s="24" t="s">
        <v>99</v>
      </c>
      <c r="D92" s="168"/>
      <c r="E92" s="169"/>
    </row>
    <row r="93" spans="2:8" ht="24.9" customHeight="1">
      <c r="B93" s="70" t="s">
        <v>100</v>
      </c>
      <c r="C93" s="81" t="s">
        <v>195</v>
      </c>
      <c r="D93" s="36" t="s">
        <v>101</v>
      </c>
      <c r="E93" s="116"/>
      <c r="F93" s="116"/>
    </row>
    <row r="94" spans="2:8" ht="24.9" customHeight="1">
      <c r="B94" s="71" t="s">
        <v>102</v>
      </c>
      <c r="C94" s="122">
        <f>'【個人】1回目＞計算用シート'!E96</f>
        <v>0</v>
      </c>
      <c r="D94" s="111">
        <f>C38</f>
        <v>0</v>
      </c>
      <c r="E94" s="120"/>
      <c r="F94" s="120"/>
    </row>
    <row r="95" spans="2:8" ht="24.9" customHeight="1">
      <c r="B95" s="71" t="s">
        <v>103</v>
      </c>
      <c r="C95" s="122">
        <f>'【個人】1回目＞計算用シート'!E97</f>
        <v>0</v>
      </c>
      <c r="D95" s="112"/>
      <c r="E95" s="121"/>
      <c r="F95" s="121"/>
    </row>
    <row r="96" spans="2:8" ht="24.9" customHeight="1">
      <c r="B96" s="71" t="s">
        <v>104</v>
      </c>
      <c r="C96" s="122">
        <f>'【個人】1回目＞計算用シート'!E98</f>
        <v>0</v>
      </c>
      <c r="D96" s="111">
        <f>C40</f>
        <v>0</v>
      </c>
      <c r="E96" s="120"/>
      <c r="F96" s="120"/>
    </row>
    <row r="97" spans="2:10" ht="24.9" customHeight="1" thickBot="1">
      <c r="B97" s="72" t="s">
        <v>105</v>
      </c>
      <c r="C97" s="123">
        <f>'【個人】1回目＞計算用シート'!E99</f>
        <v>0</v>
      </c>
      <c r="D97" s="133">
        <f>C41</f>
        <v>0</v>
      </c>
      <c r="E97" s="120"/>
      <c r="F97" s="120"/>
    </row>
    <row r="98" spans="2:10" ht="24.9" customHeight="1" thickTop="1">
      <c r="B98" s="73" t="s">
        <v>106</v>
      </c>
      <c r="C98" s="74">
        <f>C94-C95-C96+C97</f>
        <v>0</v>
      </c>
      <c r="D98" s="134">
        <f>D94-D95-D96+D97</f>
        <v>0</v>
      </c>
      <c r="E98" s="120"/>
      <c r="F98" s="120"/>
    </row>
    <row r="99" spans="2:10" ht="24.9" customHeight="1">
      <c r="B99" s="34"/>
      <c r="C99" s="34"/>
      <c r="D99" s="52"/>
    </row>
    <row r="100" spans="2:10" ht="24.9" customHeight="1">
      <c r="B100" s="37" t="s">
        <v>191</v>
      </c>
      <c r="C100" s="113"/>
      <c r="D100" s="124">
        <f>IFERROR(IF(C87&lt;0,(D87-C87)/C87*-1,IF(C87&gt;0,(D87-C87)/C87,IF(AND(C87=0,D87&gt;0),1,0))),0)</f>
        <v>0</v>
      </c>
      <c r="E100" s="52"/>
      <c r="F100" s="52"/>
    </row>
    <row r="101" spans="2:10" ht="24.9" customHeight="1">
      <c r="B101" s="37" t="s">
        <v>192</v>
      </c>
      <c r="C101" s="113"/>
      <c r="D101" s="124">
        <f>IFERROR(IF(C89&lt;0,(D89-C89)/C89*-1,IF(C89&gt;0,(D89-C89)/C89,IF(AND(C89=0,D89&gt;0),1,0))),0)</f>
        <v>0</v>
      </c>
      <c r="E101" s="52"/>
      <c r="F101" s="52"/>
    </row>
    <row r="102" spans="2:10" ht="18">
      <c r="B102" s="79"/>
      <c r="C102" s="79"/>
      <c r="D102" s="79"/>
      <c r="E102" s="79"/>
    </row>
    <row r="103" spans="2:10" ht="24.9" customHeight="1">
      <c r="B103" s="26" t="s">
        <v>74</v>
      </c>
      <c r="C103" s="33"/>
      <c r="D103" s="33"/>
      <c r="E103" s="33"/>
      <c r="F103" s="33"/>
      <c r="G103" s="33"/>
      <c r="H103" s="33"/>
      <c r="I103" s="33"/>
      <c r="J103" s="103" t="str">
        <f>IF(COUNTBLANK(D106:D110)+IF(D110="〇",COUNTBLANK(C111))+COUNTBLANK(C112:C116)&gt;0,"未入力あり","入力完了")</f>
        <v>未入力あり</v>
      </c>
    </row>
    <row r="104" spans="2:10" ht="24.9" customHeight="1">
      <c r="B104" s="21" t="s">
        <v>203</v>
      </c>
      <c r="C104" s="40"/>
      <c r="D104" s="40"/>
    </row>
    <row r="105" spans="2:10" ht="24.9" customHeight="1">
      <c r="B105" s="35"/>
      <c r="C105" s="170" t="s">
        <v>174</v>
      </c>
      <c r="D105" s="171"/>
      <c r="E105" s="24"/>
      <c r="F105" s="24"/>
    </row>
    <row r="106" spans="2:10" ht="24.9" customHeight="1">
      <c r="B106" s="172" t="s">
        <v>202</v>
      </c>
      <c r="C106" s="107" t="s">
        <v>70</v>
      </c>
      <c r="D106" s="108"/>
    </row>
    <row r="107" spans="2:10" ht="24.9" customHeight="1">
      <c r="B107" s="173"/>
      <c r="C107" s="107" t="s">
        <v>76</v>
      </c>
      <c r="D107" s="108"/>
    </row>
    <row r="108" spans="2:10" ht="24.9" customHeight="1">
      <c r="B108" s="173"/>
      <c r="C108" s="107" t="s">
        <v>75</v>
      </c>
      <c r="D108" s="108"/>
    </row>
    <row r="109" spans="2:10" ht="24.9" customHeight="1">
      <c r="B109" s="173"/>
      <c r="C109" s="107" t="s">
        <v>69</v>
      </c>
      <c r="D109" s="108"/>
    </row>
    <row r="110" spans="2:10" ht="24.9" customHeight="1">
      <c r="B110" s="174"/>
      <c r="C110" s="107" t="s">
        <v>71</v>
      </c>
      <c r="D110" s="108"/>
    </row>
    <row r="111" spans="2:10" ht="40.799999999999997" customHeight="1">
      <c r="B111" s="51" t="s">
        <v>77</v>
      </c>
      <c r="C111" s="182"/>
      <c r="D111" s="183"/>
    </row>
    <row r="112" spans="2:10" ht="24.9" customHeight="1">
      <c r="B112" s="37" t="s">
        <v>79</v>
      </c>
      <c r="C112" s="176"/>
      <c r="D112" s="177"/>
    </row>
    <row r="113" spans="2:18" ht="24.9" customHeight="1">
      <c r="B113" s="37" t="s">
        <v>128</v>
      </c>
      <c r="C113" s="176"/>
      <c r="D113" s="177"/>
    </row>
    <row r="114" spans="2:18" ht="24.9" customHeight="1">
      <c r="B114" s="37" t="s">
        <v>129</v>
      </c>
      <c r="C114" s="176"/>
      <c r="D114" s="177"/>
    </row>
    <row r="115" spans="2:18" ht="24.9" customHeight="1">
      <c r="B115" s="37" t="s">
        <v>138</v>
      </c>
      <c r="C115" s="178">
        <f>D81+D84</f>
        <v>0</v>
      </c>
      <c r="D115" s="179"/>
      <c r="K115" s="57"/>
      <c r="P115" s="57"/>
      <c r="Q115" s="57"/>
      <c r="R115" s="57"/>
    </row>
    <row r="116" spans="2:18" ht="24.9" customHeight="1">
      <c r="B116" s="37" t="s">
        <v>139</v>
      </c>
      <c r="C116" s="176"/>
      <c r="D116" s="177"/>
      <c r="K116" s="57"/>
      <c r="P116" s="57"/>
      <c r="Q116" s="57"/>
      <c r="R116" s="57"/>
    </row>
    <row r="117" spans="2:18" ht="24.9" customHeight="1">
      <c r="B117" s="106" t="s">
        <v>140</v>
      </c>
      <c r="C117" s="180">
        <f>IFERROR((C112-C113+C114)/(C115+C116),)</f>
        <v>0</v>
      </c>
      <c r="D117" s="181"/>
      <c r="E117" s="105"/>
      <c r="F117" s="105"/>
      <c r="G117" s="105"/>
      <c r="H117" s="105"/>
      <c r="I117" s="105"/>
      <c r="K117" s="57"/>
      <c r="P117" s="57"/>
      <c r="Q117" s="57"/>
      <c r="R117" s="57"/>
    </row>
    <row r="118" spans="2:18" ht="24.9" customHeight="1">
      <c r="B118" s="34"/>
      <c r="K118" s="57"/>
      <c r="P118" s="57"/>
      <c r="Q118" s="57"/>
    </row>
    <row r="119" spans="2:18" ht="24.9" customHeight="1">
      <c r="B119" s="26" t="s">
        <v>68</v>
      </c>
      <c r="C119" s="33"/>
      <c r="D119" s="33"/>
      <c r="E119" s="33"/>
      <c r="F119" s="33"/>
      <c r="G119" s="33"/>
      <c r="H119" s="33"/>
      <c r="I119" s="33"/>
      <c r="J119" s="103" t="str">
        <f>IF(C18=M31,"ー",IF(COUNTBLANK(C124:D125)&gt;0,"未入力あり","入力完了"))</f>
        <v>未入力あり</v>
      </c>
      <c r="K119" s="57"/>
      <c r="Q119" s="57"/>
    </row>
    <row r="120" spans="2:18" ht="24.9" customHeight="1">
      <c r="B120" s="21" t="s">
        <v>141</v>
      </c>
      <c r="K120" s="57"/>
      <c r="Q120" s="57"/>
    </row>
    <row r="121" spans="2:18" ht="24.9" customHeight="1">
      <c r="B121" s="25" t="s">
        <v>131</v>
      </c>
      <c r="K121" s="57"/>
      <c r="Q121" s="57"/>
    </row>
    <row r="122" spans="2:18" ht="24.9" customHeight="1">
      <c r="B122" s="114" t="s">
        <v>193</v>
      </c>
      <c r="K122" s="57"/>
      <c r="Q122" s="57"/>
    </row>
    <row r="123" spans="2:18" ht="36" customHeight="1">
      <c r="B123" s="43" t="s">
        <v>142</v>
      </c>
      <c r="C123" s="85" t="s">
        <v>195</v>
      </c>
      <c r="D123" s="85" t="s">
        <v>174</v>
      </c>
      <c r="E123" s="125"/>
      <c r="F123" s="125"/>
      <c r="L123" s="21" t="s">
        <v>189</v>
      </c>
    </row>
    <row r="124" spans="2:18" ht="24.9" customHeight="1">
      <c r="B124" s="54" t="s">
        <v>164</v>
      </c>
      <c r="C124" s="102" t="str">
        <f>'【個人】1回目＞計算用シート'!E126</f>
        <v/>
      </c>
      <c r="D124" s="102" t="str">
        <f>IF(C16="","",C16)</f>
        <v/>
      </c>
      <c r="E124" s="126"/>
      <c r="F124" s="126"/>
      <c r="L124" s="21" t="s">
        <v>190</v>
      </c>
    </row>
    <row r="125" spans="2:18" ht="24.9" customHeight="1">
      <c r="B125" s="54" t="s">
        <v>165</v>
      </c>
      <c r="C125" s="122">
        <f>'【個人】1回目＞計算用シート'!E127</f>
        <v>0</v>
      </c>
      <c r="D125" s="109"/>
      <c r="E125" s="127"/>
      <c r="F125" s="127"/>
    </row>
    <row r="126" spans="2:18" ht="24.9" customHeight="1">
      <c r="B126" s="47"/>
      <c r="C126" s="47"/>
      <c r="D126" s="46"/>
      <c r="E126" s="169"/>
      <c r="F126" s="175"/>
      <c r="G126" s="48"/>
      <c r="H126"/>
    </row>
    <row r="127" spans="2:18" ht="24.9" customHeight="1">
      <c r="B127" s="21" t="s">
        <v>34</v>
      </c>
    </row>
  </sheetData>
  <sheetProtection algorithmName="SHA-512" hashValue="L1OFQzOzvhoeqfLirQH6pNT7kBTkUBOoHeiZXA95hAF3HoTWDoKXkQsC/53oiWNdTGwwCknYpvp5ox5Gnzl5jw==" saltValue="lk4SwRqhKZ00/nx/dQVewg==" spinCount="100000" sheet="1" objects="1" scenarios="1" selectLockedCells="1"/>
  <mergeCells count="50">
    <mergeCell ref="E126:F126"/>
    <mergeCell ref="C114:D114"/>
    <mergeCell ref="C115:D115"/>
    <mergeCell ref="C116:D116"/>
    <mergeCell ref="C117:D117"/>
    <mergeCell ref="C105:D105"/>
    <mergeCell ref="B106:B110"/>
    <mergeCell ref="C111:D111"/>
    <mergeCell ref="C112:D112"/>
    <mergeCell ref="C113:D113"/>
    <mergeCell ref="D92:E92"/>
    <mergeCell ref="E46:H46"/>
    <mergeCell ref="E47:H47"/>
    <mergeCell ref="E42:F42"/>
    <mergeCell ref="G42:H42"/>
    <mergeCell ref="E43:F43"/>
    <mergeCell ref="G43:H43"/>
    <mergeCell ref="E44:F44"/>
    <mergeCell ref="G44:H44"/>
    <mergeCell ref="E39:F39"/>
    <mergeCell ref="G39:H39"/>
    <mergeCell ref="E40:F40"/>
    <mergeCell ref="G40:H40"/>
    <mergeCell ref="E41:F41"/>
    <mergeCell ref="G41:H41"/>
    <mergeCell ref="E36:F36"/>
    <mergeCell ref="G36:H36"/>
    <mergeCell ref="E37:F37"/>
    <mergeCell ref="G37:H37"/>
    <mergeCell ref="E38:F38"/>
    <mergeCell ref="G38:H38"/>
    <mergeCell ref="B32:B34"/>
    <mergeCell ref="C32:C34"/>
    <mergeCell ref="D32:H32"/>
    <mergeCell ref="D33:D34"/>
    <mergeCell ref="E33:H33"/>
    <mergeCell ref="E35:F35"/>
    <mergeCell ref="G35:H35"/>
    <mergeCell ref="C12:D12"/>
    <mergeCell ref="C20:F20"/>
    <mergeCell ref="C21:F21"/>
    <mergeCell ref="C22:F22"/>
    <mergeCell ref="B23:B24"/>
    <mergeCell ref="C23:F24"/>
    <mergeCell ref="H1:J1"/>
    <mergeCell ref="H2:I2"/>
    <mergeCell ref="H3:I3"/>
    <mergeCell ref="H4:I4"/>
    <mergeCell ref="H5:I5"/>
    <mergeCell ref="H6:I6"/>
  </mergeCells>
  <phoneticPr fontId="2"/>
  <conditionalFormatting sqref="B28:I47 B50:I101">
    <cfRule type="expression" dxfId="44" priority="5">
      <formula>$C$22=$M$47</formula>
    </cfRule>
  </conditionalFormatting>
  <conditionalFormatting sqref="B104:I117">
    <cfRule type="expression" dxfId="42" priority="7">
      <formula>OR($C$20=_4,$C$20=_5,$C$20=_6)</formula>
    </cfRule>
  </conditionalFormatting>
  <conditionalFormatting sqref="B120:I126">
    <cfRule type="expression" dxfId="41" priority="3">
      <formula>$C$18=$M$31</formula>
    </cfRule>
  </conditionalFormatting>
  <conditionalFormatting sqref="C12:D12 C13:C19">
    <cfRule type="containsBlanks" dxfId="40" priority="14">
      <formula>LEN(TRIM(C12))=0</formula>
    </cfRule>
  </conditionalFormatting>
  <conditionalFormatting sqref="C111:D111">
    <cfRule type="expression" dxfId="39" priority="10">
      <formula>$D$110="×"</formula>
    </cfRule>
  </conditionalFormatting>
  <conditionalFormatting sqref="C111:D114 C20:F24 D106:D110 C116 C35:D36 C38:D38 C40:D41 C43:D43 C47:D47 C52:D54 C59:D59 C62:D62 C67:D70 C72:D72 D77:D78 D82:D86 D95">
    <cfRule type="containsBlanks" dxfId="38" priority="18">
      <formula>LEN(TRIM(C20))=0</formula>
    </cfRule>
  </conditionalFormatting>
  <conditionalFormatting sqref="C21:F21">
    <cfRule type="expression" dxfId="37" priority="9">
      <formula>OR($C$20=_1,$C$20=_2,$C$20=_4,$C$20=_5)</formula>
    </cfRule>
  </conditionalFormatting>
  <conditionalFormatting sqref="C22:F24 B104:I117">
    <cfRule type="expression" dxfId="36" priority="4">
      <formula>$C$19=$M$36</formula>
    </cfRule>
  </conditionalFormatting>
  <conditionalFormatting sqref="C22:F24">
    <cfRule type="expression" dxfId="35" priority="8">
      <formula>OR($C$20=_1,$C$20=_2,$C$20=_3)</formula>
    </cfRule>
  </conditionalFormatting>
  <conditionalFormatting sqref="C23:F24">
    <cfRule type="expression" dxfId="34" priority="6">
      <formula>$C$22=$M$46</formula>
    </cfRule>
  </conditionalFormatting>
  <conditionalFormatting sqref="D88">
    <cfRule type="containsBlanks" dxfId="33" priority="15">
      <formula>LEN(TRIM(D88))=0</formula>
    </cfRule>
  </conditionalFormatting>
  <conditionalFormatting sqref="D125">
    <cfRule type="containsBlanks" dxfId="32" priority="11">
      <formula>LEN(TRIM(D125))=0</formula>
    </cfRule>
  </conditionalFormatting>
  <conditionalFormatting sqref="H1">
    <cfRule type="expression" dxfId="31" priority="20">
      <formula>LEN($H$1)&gt;1</formula>
    </cfRule>
  </conditionalFormatting>
  <conditionalFormatting sqref="J2:K6">
    <cfRule type="expression" dxfId="30" priority="19">
      <formula>$J2="未入力あり"</formula>
    </cfRule>
  </conditionalFormatting>
  <dataValidations count="12">
    <dataValidation type="list" allowBlank="1" showInputMessage="1" showErrorMessage="1" sqref="C22:F22" xr:uid="{0C76FE73-B4BA-4A06-A116-F2937B5125FB}">
      <formula1>IF(OR($C$19=$M$36,$C$20=_1,$C$20=_2,$C$20=_3),"",$M$46:$M$47)</formula1>
    </dataValidation>
    <dataValidation type="date" allowBlank="1" showInputMessage="1" showErrorMessage="1" sqref="C14:C17" xr:uid="{2CB996C6-664E-4244-A32A-17DAB23D6667}">
      <formula1>45292</formula1>
      <formula2>72686</formula2>
    </dataValidation>
    <dataValidation type="list" allowBlank="1" showInputMessage="1" showErrorMessage="1" sqref="C18" xr:uid="{DB918AA2-34FB-479C-9AEC-109D53F85386}">
      <formula1>$M$30:$M$31</formula1>
    </dataValidation>
    <dataValidation type="date" allowBlank="1" showInputMessage="1" showErrorMessage="1" error="日付形式で入力してください" sqref="C124:E124" xr:uid="{FEE9A132-CBBE-490F-B194-677BFBD42D98}">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8:E88" xr:uid="{0DF0910C-B9D7-4866-BC5C-C0CEBBCA4FA2}">
      <formula1>0.1</formula1>
      <formula2>1E+99</formula2>
    </dataValidation>
    <dataValidation type="decimal" allowBlank="1" showInputMessage="1" showErrorMessage="1" error="半角数字で入力してください。" sqref="C94 C125:E125 C35:H36 C38:H38 C40:H41 C43:H43 C47:D47 C52:D54 C59:D59 C62:D62 C67:D70 C72:D72 C77:C87 C96:C97 C95:E95" xr:uid="{79DDD2FC-25D3-4083-9B5A-748BF994783F}">
      <formula1>-1E+99</formula1>
      <formula2>1E+99</formula2>
    </dataValidation>
    <dataValidation type="whole" operator="greaterThanOrEqual" allowBlank="1" showInputMessage="1" showErrorMessage="1" sqref="C112:C114" xr:uid="{542FC804-0C33-45AA-B307-E93069932581}">
      <formula1>0</formula1>
    </dataValidation>
    <dataValidation type="list" allowBlank="1" showInputMessage="1" showErrorMessage="1" sqref="D106:D110" xr:uid="{42782572-D597-4851-9256-89AB5ACFBB08}">
      <formula1>$M$48:$M$49</formula1>
    </dataValidation>
    <dataValidation type="textLength" imeMode="disabled" allowBlank="1" showInputMessage="1" showErrorMessage="1" sqref="C13" xr:uid="{CD2E716C-9517-4F59-BFBD-713846F1768B}">
      <formula1>6</formula1>
      <formula2>7</formula2>
    </dataValidation>
    <dataValidation type="list" allowBlank="1" showInputMessage="1" showErrorMessage="1" sqref="C20" xr:uid="{8324D416-A102-46E4-A5F2-A00EAC50290A}">
      <formula1>$M$38:$M$43</formula1>
    </dataValidation>
    <dataValidation type="list" allowBlank="1" showInputMessage="1" showErrorMessage="1" sqref="C19" xr:uid="{E110C955-EF7E-4AC5-9DB0-42FE849E3969}">
      <formula1>$M$35:$M$36</formula1>
    </dataValidation>
    <dataValidation allowBlank="1" showInputMessage="1" showErrorMessage="1" error="半角数字で入力してください。" sqref="F34 H34" xr:uid="{02CA8390-88DD-41D7-9270-4F364EFEF357}"/>
  </dataValidations>
  <pageMargins left="0.7" right="0.7" top="0.75" bottom="0.75" header="0.3" footer="0.3"/>
  <pageSetup paperSize="9" scale="16"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6E10495E-7379-4519-BA53-7E8EB80DCFFA}">
            <xm:f>'【個人】1回目＞計算用シート'!$C$19=$M$35</xm:f>
            <x14:dxf>
              <fill>
                <patternFill>
                  <bgColor theme="0" tint="-0.499984740745262"/>
                </patternFill>
              </fill>
            </x14:dxf>
          </x14:cfRule>
          <xm:sqref>B104:I117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02E7-CC35-4F71-B837-F45BCD0ED0DD}">
  <sheetPr codeName="Sheet4">
    <tabColor rgb="FFFFFF00"/>
  </sheetPr>
  <dimension ref="A1:R127"/>
  <sheetViews>
    <sheetView showGridLines="0" view="pageBreakPreview" zoomScaleNormal="85" zoomScaleSheetLayoutView="10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9" style="21" customWidth="1"/>
    <col min="12" max="12" width="20.09765625" style="21" hidden="1" customWidth="1"/>
    <col min="13" max="13" width="14.69921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207</v>
      </c>
      <c r="H1" s="141" t="str">
        <f>+IF(COUNTIF(J2:J6,"未入力あり")&gt;0,"※未入力の項目があります","")</f>
        <v>※未入力の項目があります</v>
      </c>
      <c r="I1" s="141"/>
      <c r="J1" s="141"/>
    </row>
    <row r="2" spans="1:15" ht="19.05" customHeight="1">
      <c r="B2" s="22" t="s">
        <v>0</v>
      </c>
      <c r="H2" s="142" t="s">
        <v>2</v>
      </c>
      <c r="I2" s="143"/>
      <c r="J2" s="56" t="str">
        <f>J9</f>
        <v>未入力あり</v>
      </c>
    </row>
    <row r="3" spans="1:15" ht="19.05" customHeight="1">
      <c r="B3" s="21" t="s">
        <v>208</v>
      </c>
      <c r="H3" s="142" t="s">
        <v>114</v>
      </c>
      <c r="I3" s="143"/>
      <c r="J3" s="56" t="str">
        <f>IF(AND(OR(C20=_4,C20=_5,C20=_6),C22=M47),"―",J27)</f>
        <v>未入力あり</v>
      </c>
      <c r="O3"/>
    </row>
    <row r="4" spans="1:15" ht="19.05" customHeight="1">
      <c r="B4" s="23" t="s">
        <v>218</v>
      </c>
      <c r="H4" s="142" t="s">
        <v>26</v>
      </c>
      <c r="I4" s="143"/>
      <c r="J4" s="56" t="str">
        <f>IF(AND(OR(C20=_4,C20=_5,C20=_6),C22=M47),"―",J27)</f>
        <v>未入力あり</v>
      </c>
    </row>
    <row r="5" spans="1:15" ht="19.05" customHeight="1">
      <c r="B5" s="25" t="s">
        <v>213</v>
      </c>
      <c r="D5" s="55"/>
      <c r="F5" s="55"/>
      <c r="H5" s="142" t="s">
        <v>115</v>
      </c>
      <c r="I5" s="143"/>
      <c r="J5" s="56" t="str">
        <f>IF(OR('【個人】2回目＞計算用シート'!C19=M35,C19=M36,C20=_4,C20=_5,C20=_6),"ー",J49)</f>
        <v>未入力あり</v>
      </c>
    </row>
    <row r="6" spans="1:15" ht="19.05" customHeight="1">
      <c r="B6" s="25" t="s">
        <v>1</v>
      </c>
      <c r="H6" s="142" t="s">
        <v>116</v>
      </c>
      <c r="I6" s="143"/>
      <c r="J6" s="56" t="str">
        <f>J119</f>
        <v>未入力あり</v>
      </c>
    </row>
    <row r="7" spans="1:15" ht="19.05" customHeight="1">
      <c r="B7" s="25" t="s">
        <v>135</v>
      </c>
    </row>
    <row r="8" spans="1:15" ht="19.05" customHeight="1">
      <c r="B8" s="25" t="s">
        <v>214</v>
      </c>
    </row>
    <row r="9" spans="1:15" ht="24.9" customHeight="1">
      <c r="B9" s="26" t="s">
        <v>2</v>
      </c>
      <c r="C9" s="27"/>
      <c r="D9" s="27"/>
      <c r="E9" s="27"/>
      <c r="F9" s="27"/>
      <c r="G9" s="27"/>
      <c r="H9" s="27"/>
      <c r="I9" s="27"/>
      <c r="J9" s="103" t="str">
        <f>IF(COUNTBLANK(C12:C20)+(OR(C20=_3,C20=_6)*COUNTBLANK(C21))+(AND(C19=N35,OR(C20=_4,C20=_5,C20=_6))*COUNTBLANK(C22))+(C22=N48)*COUNTBLANK(C23)&gt;0,"未入力あり","入力完了")</f>
        <v>未入力あり</v>
      </c>
    </row>
    <row r="10" spans="1:15" ht="24.9" customHeight="1">
      <c r="B10" s="22" t="s">
        <v>3</v>
      </c>
    </row>
    <row r="11" spans="1:15" ht="24.9" customHeight="1">
      <c r="B11" t="s">
        <v>196</v>
      </c>
      <c r="C11"/>
      <c r="D11"/>
      <c r="E11"/>
      <c r="F11"/>
      <c r="G11"/>
      <c r="H11"/>
    </row>
    <row r="12" spans="1:15" ht="24.9" customHeight="1">
      <c r="B12" s="28" t="s">
        <v>6</v>
      </c>
      <c r="C12" s="147">
        <f>'【個人】1回目＞計算用シート'!C12</f>
        <v>0</v>
      </c>
      <c r="D12" s="148"/>
      <c r="E12" s="21" t="s">
        <v>7</v>
      </c>
    </row>
    <row r="13" spans="1:15" ht="24.9" customHeight="1">
      <c r="B13" s="28" t="s">
        <v>8</v>
      </c>
      <c r="C13" s="100">
        <f>'【個人】1回目＞計算用シート'!C13</f>
        <v>0</v>
      </c>
      <c r="D13" t="s">
        <v>9</v>
      </c>
    </row>
    <row r="14" spans="1:15" ht="24.75" customHeight="1">
      <c r="B14" s="28" t="s">
        <v>177</v>
      </c>
      <c r="C14" s="115">
        <f>'【個人】1回目＞計算用シート'!C14</f>
        <v>0</v>
      </c>
      <c r="D14" s="129" t="s">
        <v>182</v>
      </c>
      <c r="F14"/>
    </row>
    <row r="15" spans="1:15" ht="24.9" customHeight="1">
      <c r="B15" s="28" t="s">
        <v>12</v>
      </c>
      <c r="C15" s="99"/>
      <c r="D15" s="130" t="s">
        <v>183</v>
      </c>
      <c r="E15"/>
      <c r="F15"/>
      <c r="G15"/>
      <c r="H15"/>
      <c r="L15"/>
    </row>
    <row r="16" spans="1:15" ht="24.9" customHeight="1">
      <c r="B16" s="28" t="s">
        <v>178</v>
      </c>
      <c r="C16" s="99"/>
      <c r="D16" s="130" t="s">
        <v>184</v>
      </c>
      <c r="E16"/>
      <c r="F16"/>
      <c r="G16"/>
      <c r="H16"/>
      <c r="L16"/>
    </row>
    <row r="17" spans="2:15" ht="24.9" customHeight="1">
      <c r="B17" s="28" t="s">
        <v>179</v>
      </c>
      <c r="C17" s="115">
        <f>'【個人】1回目＞計算用シート'!C17</f>
        <v>0</v>
      </c>
      <c r="D17" s="131" t="s">
        <v>194</v>
      </c>
      <c r="E17"/>
      <c r="F17"/>
      <c r="G17"/>
      <c r="H17"/>
      <c r="L17"/>
    </row>
    <row r="18" spans="2:15" ht="24.9" customHeight="1">
      <c r="B18" s="28" t="s">
        <v>136</v>
      </c>
      <c r="C18" s="100">
        <f>'【個人】1回目＞計算用シート'!C18</f>
        <v>0</v>
      </c>
      <c r="D18" s="132" t="s">
        <v>67</v>
      </c>
      <c r="E18"/>
      <c r="F18"/>
      <c r="G18"/>
      <c r="H18"/>
      <c r="I18"/>
      <c r="J18"/>
      <c r="L18"/>
      <c r="M18"/>
      <c r="N18"/>
    </row>
    <row r="19" spans="2:15" ht="24.75" customHeight="1">
      <c r="B19" s="28" t="s">
        <v>180</v>
      </c>
      <c r="C19" s="20"/>
      <c r="D19" t="s">
        <v>186</v>
      </c>
      <c r="E19"/>
      <c r="F19"/>
      <c r="G19"/>
      <c r="H19"/>
      <c r="I19"/>
      <c r="J19"/>
      <c r="L19"/>
      <c r="M19"/>
      <c r="N19"/>
    </row>
    <row r="20" spans="2:15" ht="24.75" customHeight="1">
      <c r="B20" s="28" t="s">
        <v>181</v>
      </c>
      <c r="C20" s="149"/>
      <c r="D20" s="150"/>
      <c r="E20" s="150"/>
      <c r="F20" s="151"/>
      <c r="G20"/>
      <c r="H20"/>
      <c r="I20"/>
      <c r="J20"/>
      <c r="L20"/>
      <c r="M20"/>
      <c r="N20"/>
    </row>
    <row r="21" spans="2:15" ht="24.75" customHeight="1">
      <c r="B21" s="28" t="s">
        <v>123</v>
      </c>
      <c r="C21" s="152"/>
      <c r="D21" s="153"/>
      <c r="E21" s="153"/>
      <c r="F21" s="154"/>
      <c r="G21"/>
      <c r="H21"/>
      <c r="I21"/>
      <c r="J21"/>
      <c r="L21"/>
      <c r="M21"/>
      <c r="N21"/>
    </row>
    <row r="22" spans="2:15" ht="36">
      <c r="B22" s="49" t="s">
        <v>78</v>
      </c>
      <c r="C22" s="152"/>
      <c r="D22" s="153"/>
      <c r="E22" s="153"/>
      <c r="F22" s="154"/>
      <c r="G22"/>
      <c r="H22"/>
      <c r="I22"/>
      <c r="J22"/>
      <c r="M22"/>
      <c r="N22"/>
    </row>
    <row r="23" spans="2:15" ht="24.75" customHeight="1">
      <c r="B23" s="137" t="s">
        <v>61</v>
      </c>
      <c r="C23" s="139"/>
      <c r="D23" s="139"/>
      <c r="E23" s="139"/>
      <c r="F23" s="139"/>
      <c r="G23"/>
      <c r="H23"/>
      <c r="I23"/>
      <c r="J23"/>
      <c r="M23"/>
      <c r="N23"/>
    </row>
    <row r="24" spans="2:15" ht="24.75" customHeight="1">
      <c r="B24" s="138"/>
      <c r="C24" s="140"/>
      <c r="D24" s="140"/>
      <c r="E24" s="140"/>
      <c r="F24" s="140"/>
      <c r="G24"/>
      <c r="H24"/>
      <c r="I24"/>
      <c r="J24"/>
      <c r="M24"/>
      <c r="N24"/>
    </row>
    <row r="25" spans="2:15" ht="24.75" customHeight="1">
      <c r="C25"/>
      <c r="D25"/>
      <c r="E25"/>
      <c r="F25"/>
      <c r="G25"/>
      <c r="H25"/>
      <c r="I25"/>
      <c r="J25"/>
      <c r="L25"/>
      <c r="M25"/>
      <c r="N25"/>
    </row>
    <row r="26" spans="2:15" ht="24.75" customHeight="1">
      <c r="C26"/>
      <c r="D26"/>
      <c r="E26"/>
      <c r="F26"/>
      <c r="G26"/>
      <c r="H26"/>
      <c r="I26"/>
      <c r="J26"/>
      <c r="L26"/>
      <c r="M26"/>
      <c r="N26"/>
    </row>
    <row r="27" spans="2:15" ht="24.75" customHeight="1">
      <c r="B27" s="26" t="s">
        <v>18</v>
      </c>
      <c r="C27" s="27"/>
      <c r="D27" s="27"/>
      <c r="E27" s="27"/>
      <c r="F27" s="27"/>
      <c r="G27" s="27"/>
      <c r="H27" s="27"/>
      <c r="I27" s="27"/>
      <c r="J27" s="104" t="str">
        <f>IF(COUNTBLANK(C35:D44)+COUNTBLANK(C47:D47)&gt;0,"未入力あり","入力完了")</f>
        <v>未入力あり</v>
      </c>
      <c r="M27"/>
      <c r="N27"/>
    </row>
    <row r="28" spans="2:15" ht="24.9" customHeight="1">
      <c r="B28" s="22" t="s">
        <v>19</v>
      </c>
      <c r="C28"/>
      <c r="D28"/>
      <c r="E28"/>
      <c r="F28"/>
      <c r="G28"/>
      <c r="H28"/>
      <c r="I28"/>
      <c r="J28"/>
      <c r="L28"/>
      <c r="M28"/>
      <c r="N28"/>
    </row>
    <row r="29" spans="2:15" ht="24.75" customHeight="1">
      <c r="B29" t="s">
        <v>169</v>
      </c>
      <c r="C29"/>
      <c r="D29"/>
      <c r="E29"/>
      <c r="F29"/>
      <c r="G29"/>
      <c r="H29"/>
      <c r="I29"/>
      <c r="J29"/>
      <c r="L29"/>
      <c r="M29"/>
      <c r="N29"/>
    </row>
    <row r="30" spans="2:15" ht="24.75" customHeight="1">
      <c r="B30" s="83" t="s">
        <v>209</v>
      </c>
      <c r="C30" s="83"/>
      <c r="D30" s="83"/>
      <c r="E30" s="83"/>
      <c r="F30" s="83"/>
      <c r="G30" s="83"/>
      <c r="H30" s="83"/>
      <c r="I30" s="83"/>
      <c r="J30" s="83"/>
      <c r="L30" t="s">
        <v>175</v>
      </c>
      <c r="M30" t="s">
        <v>16</v>
      </c>
      <c r="O30" s="57"/>
    </row>
    <row r="31" spans="2:15" ht="24.75" customHeight="1">
      <c r="B31" s="101" t="s">
        <v>210</v>
      </c>
      <c r="C31" s="83"/>
      <c r="D31" s="83"/>
      <c r="E31" s="83"/>
      <c r="F31" s="83"/>
      <c r="G31" s="83"/>
      <c r="H31" s="83"/>
      <c r="I31" s="83"/>
      <c r="L31"/>
      <c r="M31" t="s">
        <v>17</v>
      </c>
      <c r="O31" s="57"/>
    </row>
    <row r="32" spans="2:15" ht="24.75" customHeight="1">
      <c r="B32" s="155" t="s">
        <v>80</v>
      </c>
      <c r="C32" s="157" t="s">
        <v>211</v>
      </c>
      <c r="D32" s="158" t="s">
        <v>21</v>
      </c>
      <c r="E32" s="158"/>
      <c r="F32" s="158"/>
      <c r="G32" s="158"/>
      <c r="H32" s="158"/>
      <c r="J32"/>
      <c r="N32"/>
      <c r="O32" s="57"/>
    </row>
    <row r="33" spans="1:15" ht="24.75" customHeight="1">
      <c r="B33" s="156"/>
      <c r="C33" s="157"/>
      <c r="D33" s="159" t="s">
        <v>171</v>
      </c>
      <c r="E33" s="160" t="s">
        <v>22</v>
      </c>
      <c r="F33" s="160"/>
      <c r="G33" s="160"/>
      <c r="H33" s="158"/>
      <c r="J33"/>
      <c r="N33"/>
      <c r="O33" s="57"/>
    </row>
    <row r="34" spans="1:15" ht="24.75" customHeight="1">
      <c r="B34" s="156"/>
      <c r="C34" s="157"/>
      <c r="D34" s="159"/>
      <c r="E34" s="50" t="s">
        <v>23</v>
      </c>
      <c r="F34" s="18"/>
      <c r="G34" s="50" t="s">
        <v>23</v>
      </c>
      <c r="H34" s="18"/>
      <c r="J34"/>
      <c r="L34"/>
      <c r="N34"/>
      <c r="O34" s="57"/>
    </row>
    <row r="35" spans="1:15" ht="24.75" customHeight="1">
      <c r="B35" s="29" t="s">
        <v>82</v>
      </c>
      <c r="C35" s="6"/>
      <c r="D35" s="6"/>
      <c r="E35" s="144"/>
      <c r="F35" s="144"/>
      <c r="G35" s="145"/>
      <c r="H35" s="146"/>
      <c r="J35"/>
      <c r="L35" t="s">
        <v>176</v>
      </c>
      <c r="M35" t="s">
        <v>187</v>
      </c>
      <c r="N35"/>
    </row>
    <row r="36" spans="1:15" ht="24.75" customHeight="1">
      <c r="B36" s="29" t="s">
        <v>81</v>
      </c>
      <c r="C36" s="6"/>
      <c r="D36" s="6"/>
      <c r="E36" s="144"/>
      <c r="F36" s="144"/>
      <c r="G36" s="145"/>
      <c r="H36" s="146"/>
      <c r="J36"/>
      <c r="L36"/>
      <c r="M36" t="s">
        <v>188</v>
      </c>
      <c r="N36"/>
    </row>
    <row r="37" spans="1:15" ht="24.75" customHeight="1">
      <c r="B37" s="29" t="s">
        <v>83</v>
      </c>
      <c r="C37" s="12">
        <f>C35-C36</f>
        <v>0</v>
      </c>
      <c r="D37" s="12">
        <f>D35-D36</f>
        <v>0</v>
      </c>
      <c r="E37" s="161">
        <f>E35-E36</f>
        <v>0</v>
      </c>
      <c r="F37" s="161"/>
      <c r="G37" s="162">
        <f>G35-G36</f>
        <v>0</v>
      </c>
      <c r="H37" s="163"/>
      <c r="J37"/>
      <c r="L37"/>
      <c r="M37"/>
      <c r="N37"/>
    </row>
    <row r="38" spans="1:15" ht="24.75" customHeight="1">
      <c r="B38" s="29" t="s">
        <v>84</v>
      </c>
      <c r="C38" s="6"/>
      <c r="D38" s="6"/>
      <c r="E38" s="144"/>
      <c r="F38" s="144"/>
      <c r="G38" s="145"/>
      <c r="H38" s="146"/>
      <c r="J38"/>
      <c r="L38" t="s">
        <v>117</v>
      </c>
      <c r="M38" t="s">
        <v>62</v>
      </c>
      <c r="N38"/>
    </row>
    <row r="39" spans="1:15" ht="24.75" customHeight="1">
      <c r="B39" s="29" t="s">
        <v>85</v>
      </c>
      <c r="C39" s="12">
        <f>C37-C38</f>
        <v>0</v>
      </c>
      <c r="D39" s="12">
        <f>D37-D38</f>
        <v>0</v>
      </c>
      <c r="E39" s="161">
        <f>E37-E38</f>
        <v>0</v>
      </c>
      <c r="F39" s="161"/>
      <c r="G39" s="162">
        <f>G37-G38</f>
        <v>0</v>
      </c>
      <c r="H39" s="163"/>
      <c r="J39"/>
      <c r="L39" t="s">
        <v>118</v>
      </c>
      <c r="M39" t="s">
        <v>63</v>
      </c>
      <c r="N39"/>
    </row>
    <row r="40" spans="1:15" ht="24.9" customHeight="1">
      <c r="B40" s="29" t="s">
        <v>86</v>
      </c>
      <c r="C40" s="6"/>
      <c r="D40" s="6"/>
      <c r="E40" s="144"/>
      <c r="F40" s="144"/>
      <c r="G40" s="145"/>
      <c r="H40" s="146"/>
      <c r="J40"/>
      <c r="L40" t="s">
        <v>119</v>
      </c>
      <c r="M40" t="s">
        <v>64</v>
      </c>
      <c r="N40"/>
    </row>
    <row r="41" spans="1:15" ht="24.9" customHeight="1">
      <c r="B41" s="29" t="s">
        <v>87</v>
      </c>
      <c r="C41" s="6"/>
      <c r="D41" s="6"/>
      <c r="E41" s="144"/>
      <c r="F41" s="144"/>
      <c r="G41" s="145"/>
      <c r="H41" s="146"/>
      <c r="J41"/>
      <c r="L41" t="s">
        <v>120</v>
      </c>
      <c r="M41" t="s">
        <v>65</v>
      </c>
      <c r="N41"/>
    </row>
    <row r="42" spans="1:15" ht="24.9" customHeight="1">
      <c r="B42" s="58" t="s">
        <v>88</v>
      </c>
      <c r="C42" s="12">
        <f>C39+C40-C41</f>
        <v>0</v>
      </c>
      <c r="D42" s="12">
        <f>D39+D40-D41</f>
        <v>0</v>
      </c>
      <c r="E42" s="161">
        <f>E39+E40-E41</f>
        <v>0</v>
      </c>
      <c r="F42" s="161"/>
      <c r="G42" s="162">
        <f>G39+G40-G41</f>
        <v>0</v>
      </c>
      <c r="H42" s="163"/>
      <c r="L42" t="s">
        <v>121</v>
      </c>
      <c r="M42" t="s">
        <v>66</v>
      </c>
    </row>
    <row r="43" spans="1:15" ht="24.9" customHeight="1">
      <c r="B43" s="29" t="s">
        <v>89</v>
      </c>
      <c r="C43" s="7"/>
      <c r="D43" s="7"/>
      <c r="E43" s="145"/>
      <c r="F43" s="145"/>
      <c r="G43" s="145"/>
      <c r="H43" s="146"/>
      <c r="L43" t="s">
        <v>122</v>
      </c>
      <c r="M43" t="s">
        <v>72</v>
      </c>
    </row>
    <row r="44" spans="1:15" s="57" customFormat="1" ht="24.9" customHeight="1">
      <c r="A44" s="21"/>
      <c r="B44" s="29" t="s">
        <v>90</v>
      </c>
      <c r="C44" s="12">
        <f>C42-C43</f>
        <v>0</v>
      </c>
      <c r="D44" s="12">
        <f>D42-D43</f>
        <v>0</v>
      </c>
      <c r="E44" s="162">
        <f>E42-E43</f>
        <v>0</v>
      </c>
      <c r="F44" s="162"/>
      <c r="G44" s="162">
        <f>G42-G43</f>
        <v>0</v>
      </c>
      <c r="H44" s="163"/>
      <c r="I44" s="21"/>
      <c r="M44"/>
    </row>
    <row r="45" spans="1:15" ht="24.9" customHeight="1">
      <c r="A45" s="57"/>
      <c r="C45" s="59"/>
      <c r="D45" s="59"/>
      <c r="E45" s="59"/>
      <c r="F45" s="60"/>
      <c r="G45" s="59"/>
      <c r="H45" s="61"/>
      <c r="I45" s="57"/>
    </row>
    <row r="46" spans="1:15" ht="24.9" customHeight="1">
      <c r="B46" s="30"/>
      <c r="C46" s="31" t="s">
        <v>212</v>
      </c>
      <c r="D46" s="31" t="s">
        <v>171</v>
      </c>
      <c r="E46" s="164" t="s">
        <v>24</v>
      </c>
      <c r="F46" s="164"/>
      <c r="G46" s="164"/>
      <c r="H46" s="165"/>
      <c r="L46" s="21" t="s">
        <v>58</v>
      </c>
      <c r="M46" s="21" t="s">
        <v>59</v>
      </c>
    </row>
    <row r="47" spans="1:15" ht="24.9" customHeight="1">
      <c r="B47" s="32" t="s">
        <v>25</v>
      </c>
      <c r="C47" s="19"/>
      <c r="D47" s="19"/>
      <c r="E47" s="166">
        <f>C47-D47</f>
        <v>0</v>
      </c>
      <c r="F47" s="166"/>
      <c r="G47" s="166"/>
      <c r="H47" s="167"/>
      <c r="M47" s="21" t="s">
        <v>60</v>
      </c>
    </row>
    <row r="48" spans="1:15" ht="24.9" customHeight="1">
      <c r="L48" s="21" t="s">
        <v>124</v>
      </c>
      <c r="M48" s="62" t="s">
        <v>125</v>
      </c>
    </row>
    <row r="49" spans="2:13" ht="24.9" customHeight="1">
      <c r="B49" s="26" t="s">
        <v>26</v>
      </c>
      <c r="C49" s="33"/>
      <c r="D49" s="33"/>
      <c r="E49" s="33"/>
      <c r="F49" s="33"/>
      <c r="G49" s="33"/>
      <c r="H49" s="33"/>
      <c r="I49" s="33"/>
      <c r="J49" s="103" t="str">
        <f>+IF(COUNTBLANK(C52:D54)+COUNTBLANK(C59:D62)+COUNTBLANK(C67:D72)+COUNTBLANK(C77:D88)+COUNTBLANK(C94:D97)&gt;0,"未入力あり","入力完了")</f>
        <v>未入力あり</v>
      </c>
      <c r="M49" s="21" t="s">
        <v>126</v>
      </c>
    </row>
    <row r="50" spans="2:13" ht="24.9" customHeight="1">
      <c r="B50" s="39" t="s">
        <v>197</v>
      </c>
      <c r="C50" s="63" t="s">
        <v>172</v>
      </c>
      <c r="D50" s="34"/>
    </row>
    <row r="51" spans="2:13" ht="24.9" customHeight="1">
      <c r="B51" s="35" t="s">
        <v>20</v>
      </c>
      <c r="C51" s="36" t="s">
        <v>96</v>
      </c>
      <c r="D51" s="36" t="s">
        <v>170</v>
      </c>
      <c r="E51" s="24"/>
      <c r="F51" s="24"/>
    </row>
    <row r="52" spans="2:13" ht="24.9" customHeight="1">
      <c r="B52" s="64" t="s">
        <v>132</v>
      </c>
      <c r="C52" s="8"/>
      <c r="D52" s="8"/>
    </row>
    <row r="53" spans="2:13" ht="24.9" customHeight="1">
      <c r="B53" s="64" t="s">
        <v>91</v>
      </c>
      <c r="C53" s="8"/>
      <c r="D53" s="8"/>
    </row>
    <row r="54" spans="2:13" ht="24.9" customHeight="1" thickBot="1">
      <c r="B54" s="65" t="s">
        <v>92</v>
      </c>
      <c r="C54" s="10"/>
      <c r="D54" s="10"/>
    </row>
    <row r="55" spans="2:13" ht="24.9" customHeight="1" thickTop="1">
      <c r="B55" s="66" t="s">
        <v>97</v>
      </c>
      <c r="C55" s="67">
        <f>SUM(C52:C54)</f>
        <v>0</v>
      </c>
      <c r="D55" s="67">
        <f>SUM(D52:D54)</f>
        <v>0</v>
      </c>
    </row>
    <row r="57" spans="2:13" ht="24.9" customHeight="1">
      <c r="B57" s="39" t="s">
        <v>198</v>
      </c>
      <c r="C57" s="63" t="s">
        <v>172</v>
      </c>
      <c r="D57" s="40"/>
    </row>
    <row r="58" spans="2:13" ht="24.9" customHeight="1">
      <c r="B58" s="35" t="s">
        <v>20</v>
      </c>
      <c r="C58" s="36" t="s">
        <v>96</v>
      </c>
      <c r="D58" s="36" t="s">
        <v>170</v>
      </c>
      <c r="E58" s="24"/>
      <c r="F58" s="24"/>
    </row>
    <row r="59" spans="2:13" ht="24.9" customHeight="1">
      <c r="B59" s="37" t="s">
        <v>93</v>
      </c>
      <c r="C59" s="8"/>
      <c r="D59" s="8"/>
    </row>
    <row r="60" spans="2:13" ht="24.9" customHeight="1">
      <c r="B60" s="68" t="s">
        <v>133</v>
      </c>
      <c r="C60" s="13">
        <f>C52</f>
        <v>0</v>
      </c>
      <c r="D60" s="13">
        <f>D52</f>
        <v>0</v>
      </c>
    </row>
    <row r="61" spans="2:13" ht="24.9" customHeight="1">
      <c r="B61" s="68" t="s">
        <v>94</v>
      </c>
      <c r="C61" s="13">
        <f>C53</f>
        <v>0</v>
      </c>
      <c r="D61" s="13">
        <f>D53</f>
        <v>0</v>
      </c>
    </row>
    <row r="62" spans="2:13" ht="24.9" customHeight="1" thickBot="1">
      <c r="B62" s="69" t="s">
        <v>95</v>
      </c>
      <c r="C62" s="9"/>
      <c r="D62" s="9"/>
    </row>
    <row r="63" spans="2:13" ht="24.9" customHeight="1" thickTop="1">
      <c r="B63" s="41" t="s">
        <v>28</v>
      </c>
      <c r="C63" s="14">
        <f>SUM(C59:C62)</f>
        <v>0</v>
      </c>
      <c r="D63" s="14">
        <f>SUM(D59:D62)</f>
        <v>0</v>
      </c>
    </row>
    <row r="64" spans="2:13" ht="24.9" customHeight="1">
      <c r="B64" s="42"/>
    </row>
    <row r="65" spans="2:6" ht="24.9" customHeight="1">
      <c r="B65" s="39" t="s">
        <v>199</v>
      </c>
      <c r="C65" s="34"/>
      <c r="D65" s="34"/>
    </row>
    <row r="66" spans="2:6" ht="24.9" customHeight="1">
      <c r="B66" s="43" t="s">
        <v>20</v>
      </c>
      <c r="C66" s="36" t="s">
        <v>212</v>
      </c>
      <c r="D66" s="36" t="s">
        <v>170</v>
      </c>
      <c r="E66" s="24"/>
      <c r="F66" s="24"/>
    </row>
    <row r="67" spans="2:6" ht="24.9" customHeight="1">
      <c r="B67" s="37" t="s">
        <v>216</v>
      </c>
      <c r="C67" s="8"/>
      <c r="D67" s="8"/>
    </row>
    <row r="68" spans="2:6" ht="24.9" customHeight="1">
      <c r="B68" s="37" t="s">
        <v>204</v>
      </c>
      <c r="C68" s="8"/>
      <c r="D68" s="8"/>
    </row>
    <row r="69" spans="2:6" ht="24.9" customHeight="1">
      <c r="B69" s="37" t="s">
        <v>29</v>
      </c>
      <c r="C69" s="8"/>
      <c r="D69" s="8"/>
    </row>
    <row r="70" spans="2:6" ht="24.9" customHeight="1" thickBot="1">
      <c r="B70" s="38" t="s">
        <v>27</v>
      </c>
      <c r="C70" s="10"/>
      <c r="D70" s="10"/>
    </row>
    <row r="71" spans="2:6" ht="24.9" customHeight="1" thickTop="1" thickBot="1">
      <c r="B71" s="44" t="s">
        <v>30</v>
      </c>
      <c r="C71" s="15">
        <f>SUM(C67:C70)</f>
        <v>0</v>
      </c>
      <c r="D71" s="15">
        <f>SUM(D67:D70)</f>
        <v>0</v>
      </c>
    </row>
    <row r="72" spans="2:6" ht="24.9" customHeight="1" thickTop="1" thickBot="1">
      <c r="B72" s="45" t="s">
        <v>215</v>
      </c>
      <c r="C72" s="11"/>
      <c r="D72" s="11"/>
    </row>
    <row r="73" spans="2:6" ht="24.9" customHeight="1" thickTop="1">
      <c r="B73" s="41" t="s">
        <v>28</v>
      </c>
      <c r="C73" s="14">
        <f>C67+C68+C69+C70+C72</f>
        <v>0</v>
      </c>
      <c r="D73" s="14">
        <f>D67+D68+D69+D70+D72</f>
        <v>0</v>
      </c>
    </row>
    <row r="74" spans="2:6" ht="24.9" customHeight="1">
      <c r="B74" s="42"/>
      <c r="C74" s="34"/>
      <c r="D74" s="34"/>
    </row>
    <row r="75" spans="2:6" ht="24.9" customHeight="1">
      <c r="B75" s="39" t="s">
        <v>200</v>
      </c>
    </row>
    <row r="76" spans="2:6" ht="24.9" customHeight="1">
      <c r="B76" s="43" t="s">
        <v>20</v>
      </c>
      <c r="C76" s="81" t="s">
        <v>195</v>
      </c>
      <c r="D76" s="36" t="s">
        <v>31</v>
      </c>
      <c r="E76" s="116"/>
      <c r="F76" s="116"/>
    </row>
    <row r="77" spans="2:6" ht="24.9" customHeight="1">
      <c r="B77" s="37" t="s">
        <v>113</v>
      </c>
      <c r="C77" s="13">
        <f>'【個人】2回目＞計算用シート'!D77</f>
        <v>0</v>
      </c>
      <c r="D77" s="110">
        <f>D35</f>
        <v>0</v>
      </c>
      <c r="E77" s="117"/>
      <c r="F77" s="117"/>
    </row>
    <row r="78" spans="2:6" ht="24.9" customHeight="1">
      <c r="B78" s="37" t="s">
        <v>134</v>
      </c>
      <c r="C78" s="13">
        <f>'【個人】2回目＞計算用シート'!D78</f>
        <v>0</v>
      </c>
      <c r="D78" s="110">
        <f>D36</f>
        <v>0</v>
      </c>
      <c r="E78" s="117"/>
      <c r="F78" s="117"/>
    </row>
    <row r="79" spans="2:6" ht="24.9" customHeight="1">
      <c r="B79" s="37" t="s">
        <v>98</v>
      </c>
      <c r="C79" s="13">
        <f>'【個人】2回目＞計算用シート'!D79</f>
        <v>0</v>
      </c>
      <c r="D79" s="110">
        <f>D37</f>
        <v>0</v>
      </c>
      <c r="E79" s="117"/>
      <c r="F79" s="117"/>
    </row>
    <row r="80" spans="2:6" ht="24.9" customHeight="1">
      <c r="B80" s="37" t="s">
        <v>127</v>
      </c>
      <c r="C80" s="13">
        <f>'【個人】2回目＞計算用シート'!D80</f>
        <v>0</v>
      </c>
      <c r="D80" s="110">
        <f>D98</f>
        <v>0</v>
      </c>
      <c r="E80" s="117"/>
      <c r="F80" s="117"/>
    </row>
    <row r="81" spans="2:8" ht="24.9" customHeight="1">
      <c r="B81" s="37" t="s">
        <v>107</v>
      </c>
      <c r="C81" s="13">
        <f>'【個人】2回目＞計算用シート'!D81</f>
        <v>0</v>
      </c>
      <c r="D81" s="110">
        <f>D79-D80</f>
        <v>0</v>
      </c>
      <c r="E81" s="117"/>
      <c r="F81" s="117"/>
    </row>
    <row r="82" spans="2:8" ht="24.9" customHeight="1">
      <c r="B82" s="37" t="s">
        <v>108</v>
      </c>
      <c r="C82" s="13">
        <f>'【個人】2回目＞計算用シート'!D82</f>
        <v>0</v>
      </c>
      <c r="D82" s="110">
        <f>D55</f>
        <v>0</v>
      </c>
      <c r="E82" s="117"/>
      <c r="F82" s="117"/>
    </row>
    <row r="83" spans="2:8" ht="24.9" customHeight="1">
      <c r="B83" s="37" t="s">
        <v>109</v>
      </c>
      <c r="C83" s="13">
        <f>'【個人】2回目＞計算用シート'!D83</f>
        <v>0</v>
      </c>
      <c r="D83" s="110">
        <f>D63</f>
        <v>0</v>
      </c>
      <c r="E83" s="117"/>
      <c r="F83" s="117"/>
    </row>
    <row r="84" spans="2:8" ht="24.9" customHeight="1">
      <c r="B84" s="37" t="s">
        <v>110</v>
      </c>
      <c r="C84" s="13">
        <f>'【個人】2回目＞計算用シート'!D84</f>
        <v>0</v>
      </c>
      <c r="D84" s="110">
        <f>D73</f>
        <v>0</v>
      </c>
      <c r="E84" s="117"/>
      <c r="F84" s="117"/>
    </row>
    <row r="85" spans="2:8" ht="24.9" customHeight="1">
      <c r="B85" s="37" t="s">
        <v>32</v>
      </c>
      <c r="C85" s="13">
        <f>'【個人】2回目＞計算用シート'!D85</f>
        <v>0</v>
      </c>
      <c r="D85" s="110">
        <f>D71</f>
        <v>0</v>
      </c>
      <c r="E85" s="117"/>
      <c r="F85" s="117"/>
    </row>
    <row r="86" spans="2:8" ht="24.9" customHeight="1">
      <c r="B86" s="37" t="s">
        <v>33</v>
      </c>
      <c r="C86" s="13">
        <f>'【個人】2回目＞計算用シート'!D86</f>
        <v>0</v>
      </c>
      <c r="D86" s="110">
        <f>D72</f>
        <v>0</v>
      </c>
      <c r="E86" s="117"/>
      <c r="F86" s="117"/>
      <c r="G86" s="75"/>
      <c r="H86" s="75"/>
    </row>
    <row r="87" spans="2:8" ht="24.9" customHeight="1">
      <c r="B87" s="51" t="s">
        <v>112</v>
      </c>
      <c r="C87" s="13">
        <f>'【個人】2回目＞計算用シート'!D87</f>
        <v>0</v>
      </c>
      <c r="D87" s="110">
        <f>D81+D83+D84</f>
        <v>0</v>
      </c>
      <c r="E87" s="117"/>
      <c r="F87" s="117"/>
      <c r="G87" s="76"/>
      <c r="H87" s="60"/>
    </row>
    <row r="88" spans="2:8" ht="24.9" customHeight="1">
      <c r="B88" s="37" t="s">
        <v>201</v>
      </c>
      <c r="C88" s="119">
        <f>'【個人】2回目＞計算用シート'!D88</f>
        <v>0</v>
      </c>
      <c r="D88" s="128"/>
      <c r="E88" s="118"/>
      <c r="F88" s="118"/>
    </row>
    <row r="89" spans="2:8" ht="23.4" customHeight="1">
      <c r="B89" s="37" t="s">
        <v>111</v>
      </c>
      <c r="C89" s="13">
        <f>'【個人】2回目＞計算用シート'!D89</f>
        <v>0</v>
      </c>
      <c r="D89" s="110">
        <f>IFERROR(D87/D88,)</f>
        <v>0</v>
      </c>
      <c r="E89" s="117"/>
      <c r="F89" s="117"/>
    </row>
    <row r="90" spans="2:8" ht="18">
      <c r="B90" s="79" t="str">
        <f>IF(SUM(D77:D84)=0,"◆「①売上高」∼「⑧減価償却額」の全ての項目が0になることは基本的にはございません。各項目が正しく入力されているか、ご確認をお願いします。","")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90" s="80"/>
      <c r="D90" s="80"/>
    </row>
    <row r="91" spans="2:8" ht="18">
      <c r="B91" s="79" t="str">
        <f>IF(D88&lt;0.1,"◆「⑩従業員数」が0になることは基本的にはございません。各項目が0.1以上の数字で正しく入力されているか、ご確認をお願いします。","")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91" s="80"/>
      <c r="D91" s="80"/>
    </row>
    <row r="92" spans="2:8" ht="24.9" customHeight="1">
      <c r="B92" s="24" t="s">
        <v>99</v>
      </c>
      <c r="D92" s="168"/>
      <c r="E92" s="169"/>
    </row>
    <row r="93" spans="2:8" ht="24.9" customHeight="1">
      <c r="B93" s="70" t="s">
        <v>100</v>
      </c>
      <c r="C93" s="81" t="s">
        <v>195</v>
      </c>
      <c r="D93" s="36" t="s">
        <v>101</v>
      </c>
      <c r="E93" s="116"/>
      <c r="F93" s="116"/>
    </row>
    <row r="94" spans="2:8" ht="24.9" customHeight="1">
      <c r="B94" s="71" t="s">
        <v>102</v>
      </c>
      <c r="C94" s="122">
        <f>'【個人】2回目＞計算用シート'!D94</f>
        <v>0</v>
      </c>
      <c r="D94" s="111">
        <f>C38</f>
        <v>0</v>
      </c>
      <c r="E94" s="120"/>
      <c r="F94" s="120"/>
    </row>
    <row r="95" spans="2:8" ht="24.9" customHeight="1">
      <c r="B95" s="71" t="s">
        <v>103</v>
      </c>
      <c r="C95" s="122">
        <f>'【個人】2回目＞計算用シート'!D95</f>
        <v>0</v>
      </c>
      <c r="D95" s="112"/>
      <c r="E95" s="121"/>
      <c r="F95" s="121"/>
    </row>
    <row r="96" spans="2:8" ht="24.9" customHeight="1">
      <c r="B96" s="71" t="s">
        <v>104</v>
      </c>
      <c r="C96" s="122">
        <f>'【個人】2回目＞計算用シート'!D96</f>
        <v>0</v>
      </c>
      <c r="D96" s="111">
        <f>C40</f>
        <v>0</v>
      </c>
      <c r="E96" s="120"/>
      <c r="F96" s="120"/>
    </row>
    <row r="97" spans="2:10" ht="24.9" customHeight="1" thickBot="1">
      <c r="B97" s="72" t="s">
        <v>105</v>
      </c>
      <c r="C97" s="123">
        <f>'【個人】2回目＞計算用シート'!D97</f>
        <v>0</v>
      </c>
      <c r="D97" s="111">
        <f>C41</f>
        <v>0</v>
      </c>
      <c r="E97" s="120"/>
      <c r="F97" s="120"/>
    </row>
    <row r="98" spans="2:10" ht="24.9" customHeight="1" thickTop="1">
      <c r="B98" s="73" t="s">
        <v>106</v>
      </c>
      <c r="C98" s="74">
        <f>C94-C95-C96+C97</f>
        <v>0</v>
      </c>
      <c r="D98" s="111">
        <f>D94-D95-D96+D97</f>
        <v>0</v>
      </c>
      <c r="E98" s="120"/>
      <c r="F98" s="120"/>
    </row>
    <row r="99" spans="2:10" ht="24.9" customHeight="1">
      <c r="B99" s="34"/>
      <c r="C99" s="34"/>
      <c r="D99" s="52"/>
    </row>
    <row r="100" spans="2:10" ht="24.9" customHeight="1">
      <c r="B100" s="37" t="s">
        <v>191</v>
      </c>
      <c r="C100" s="113"/>
      <c r="D100" s="124">
        <f>IFERROR(IF(C87&lt;0,(D87-C87)/C87*-1,IF(C87&gt;0,(D87-C87)/C87,IF(AND(C87=0,D87&gt;0),1,0))),0)</f>
        <v>0</v>
      </c>
      <c r="E100" s="52"/>
      <c r="F100" s="52"/>
    </row>
    <row r="101" spans="2:10" ht="24.9" customHeight="1">
      <c r="B101" s="37" t="s">
        <v>192</v>
      </c>
      <c r="C101" s="113"/>
      <c r="D101" s="124">
        <f>IFERROR(IF(C89&lt;0,(D89-C89)/C89*-1,IF(C89&gt;0,(D89-C89)/C89,IF(AND(C89=0,D89&gt;0),1,0))),0)</f>
        <v>0</v>
      </c>
      <c r="E101" s="52"/>
      <c r="F101" s="52"/>
    </row>
    <row r="102" spans="2:10" ht="18">
      <c r="B102" s="79"/>
      <c r="C102" s="79"/>
      <c r="D102" s="79"/>
      <c r="E102" s="79"/>
    </row>
    <row r="103" spans="2:10" ht="24.9" customHeight="1">
      <c r="B103" s="26" t="s">
        <v>74</v>
      </c>
      <c r="C103" s="33"/>
      <c r="D103" s="33"/>
      <c r="E103" s="33"/>
      <c r="F103" s="33"/>
      <c r="G103" s="33"/>
      <c r="H103" s="33"/>
      <c r="I103" s="33"/>
      <c r="J103" s="103" t="str">
        <f>IF(COUNTBLANK(D106:D110)+IF(D110="〇",COUNTBLANK(C111))+COUNTBLANK(C112:C116)&gt;0,"未入力あり","入力完了")</f>
        <v>未入力あり</v>
      </c>
    </row>
    <row r="104" spans="2:10" ht="24.9" customHeight="1">
      <c r="B104" s="21" t="s">
        <v>73</v>
      </c>
      <c r="C104" s="40"/>
      <c r="D104" s="40"/>
    </row>
    <row r="105" spans="2:10" ht="24.9" customHeight="1">
      <c r="B105" s="35"/>
      <c r="C105" s="170" t="s">
        <v>174</v>
      </c>
      <c r="D105" s="171"/>
      <c r="E105" s="24"/>
      <c r="F105" s="24"/>
    </row>
    <row r="106" spans="2:10" ht="24.9" customHeight="1">
      <c r="B106" s="172" t="s">
        <v>202</v>
      </c>
      <c r="C106" s="107" t="s">
        <v>70</v>
      </c>
      <c r="D106" s="108"/>
    </row>
    <row r="107" spans="2:10" ht="24.9" customHeight="1">
      <c r="B107" s="173"/>
      <c r="C107" s="107" t="s">
        <v>76</v>
      </c>
      <c r="D107" s="108"/>
    </row>
    <row r="108" spans="2:10" ht="24.9" customHeight="1">
      <c r="B108" s="173"/>
      <c r="C108" s="107" t="s">
        <v>75</v>
      </c>
      <c r="D108" s="108"/>
    </row>
    <row r="109" spans="2:10" ht="24.9" customHeight="1">
      <c r="B109" s="173"/>
      <c r="C109" s="107" t="s">
        <v>69</v>
      </c>
      <c r="D109" s="108"/>
    </row>
    <row r="110" spans="2:10" ht="24.9" customHeight="1">
      <c r="B110" s="174"/>
      <c r="C110" s="107" t="s">
        <v>71</v>
      </c>
      <c r="D110" s="108"/>
    </row>
    <row r="111" spans="2:10" ht="40.799999999999997" customHeight="1">
      <c r="B111" s="51" t="s">
        <v>77</v>
      </c>
      <c r="C111" s="182"/>
      <c r="D111" s="183"/>
    </row>
    <row r="112" spans="2:10" ht="24.9" customHeight="1">
      <c r="B112" s="37" t="s">
        <v>79</v>
      </c>
      <c r="C112" s="176"/>
      <c r="D112" s="177"/>
    </row>
    <row r="113" spans="2:18" ht="24.9" customHeight="1">
      <c r="B113" s="37" t="s">
        <v>128</v>
      </c>
      <c r="C113" s="176"/>
      <c r="D113" s="177"/>
    </row>
    <row r="114" spans="2:18" ht="24.9" customHeight="1">
      <c r="B114" s="37" t="s">
        <v>129</v>
      </c>
      <c r="C114" s="176"/>
      <c r="D114" s="177"/>
    </row>
    <row r="115" spans="2:18" ht="24.9" customHeight="1">
      <c r="B115" s="37" t="s">
        <v>138</v>
      </c>
      <c r="C115" s="178">
        <f>D81+D84</f>
        <v>0</v>
      </c>
      <c r="D115" s="179"/>
      <c r="K115" s="57"/>
      <c r="P115" s="57"/>
      <c r="Q115" s="57"/>
      <c r="R115" s="57"/>
    </row>
    <row r="116" spans="2:18" ht="24.9" customHeight="1">
      <c r="B116" s="37" t="s">
        <v>139</v>
      </c>
      <c r="C116" s="176"/>
      <c r="D116" s="177"/>
      <c r="K116" s="57"/>
      <c r="P116" s="57"/>
      <c r="Q116" s="57"/>
      <c r="R116" s="57"/>
    </row>
    <row r="117" spans="2:18" ht="24.9" customHeight="1">
      <c r="B117" s="106" t="s">
        <v>140</v>
      </c>
      <c r="C117" s="180">
        <f>IFERROR((C112-C113+C114)/(C115+C116),)</f>
        <v>0</v>
      </c>
      <c r="D117" s="181"/>
      <c r="E117" s="105"/>
      <c r="F117" s="105"/>
      <c r="G117" s="105"/>
      <c r="H117" s="105"/>
      <c r="I117" s="105"/>
      <c r="K117" s="57"/>
      <c r="P117" s="57"/>
      <c r="Q117" s="57"/>
      <c r="R117" s="57"/>
    </row>
    <row r="118" spans="2:18" ht="24.9" customHeight="1">
      <c r="B118" s="34"/>
      <c r="K118" s="57"/>
      <c r="P118" s="57"/>
      <c r="Q118" s="57"/>
    </row>
    <row r="119" spans="2:18" ht="24.9" customHeight="1">
      <c r="B119" s="26" t="s">
        <v>68</v>
      </c>
      <c r="C119" s="33"/>
      <c r="D119" s="33"/>
      <c r="E119" s="33"/>
      <c r="F119" s="33"/>
      <c r="G119" s="33"/>
      <c r="H119" s="33"/>
      <c r="I119" s="33"/>
      <c r="J119" s="103" t="str">
        <f>IF(C18=M31,"ー",IF(COUNTBLANK(C124:D125)&gt;0,"未入力あり","入力完了"))</f>
        <v>未入力あり</v>
      </c>
      <c r="K119" s="57"/>
      <c r="Q119" s="57"/>
    </row>
    <row r="120" spans="2:18" ht="24.9" customHeight="1">
      <c r="B120" s="21" t="s">
        <v>141</v>
      </c>
      <c r="K120" s="57"/>
      <c r="Q120" s="57"/>
    </row>
    <row r="121" spans="2:18" ht="24.9" customHeight="1">
      <c r="B121" s="25" t="s">
        <v>131</v>
      </c>
      <c r="K121" s="57"/>
      <c r="Q121" s="57"/>
    </row>
    <row r="122" spans="2:18" ht="24.9" customHeight="1">
      <c r="B122" s="114" t="s">
        <v>193</v>
      </c>
      <c r="K122" s="57"/>
      <c r="Q122" s="57"/>
    </row>
    <row r="123" spans="2:18" ht="36" customHeight="1">
      <c r="B123" s="43" t="s">
        <v>142</v>
      </c>
      <c r="C123" s="85" t="s">
        <v>195</v>
      </c>
      <c r="D123" s="85" t="s">
        <v>174</v>
      </c>
      <c r="E123" s="125"/>
      <c r="F123" s="125"/>
      <c r="L123" s="21" t="s">
        <v>189</v>
      </c>
    </row>
    <row r="124" spans="2:18" ht="24.9" customHeight="1">
      <c r="B124" s="54" t="s">
        <v>164</v>
      </c>
      <c r="C124" s="102" t="str">
        <f>'【個人】2回目＞計算用シート'!D124</f>
        <v/>
      </c>
      <c r="D124" s="102" t="str">
        <f>IF(C16="","",C16)</f>
        <v/>
      </c>
      <c r="E124" s="126"/>
      <c r="F124" s="126"/>
      <c r="L124" s="21" t="s">
        <v>190</v>
      </c>
    </row>
    <row r="125" spans="2:18" ht="24.9" customHeight="1">
      <c r="B125" s="54" t="s">
        <v>165</v>
      </c>
      <c r="C125" s="122">
        <f>'【個人】2回目＞計算用シート'!D125</f>
        <v>0</v>
      </c>
      <c r="D125" s="109"/>
      <c r="E125" s="127"/>
      <c r="F125" s="127"/>
    </row>
    <row r="126" spans="2:18" ht="24.9" customHeight="1">
      <c r="B126" s="47"/>
      <c r="C126" s="47"/>
      <c r="D126" s="46"/>
      <c r="E126" s="169"/>
      <c r="F126" s="175"/>
      <c r="G126" s="48"/>
      <c r="H126"/>
    </row>
    <row r="127" spans="2:18" ht="24.9" customHeight="1">
      <c r="B127" s="21" t="s">
        <v>34</v>
      </c>
    </row>
  </sheetData>
  <sheetProtection algorithmName="SHA-512" hashValue="RzbGZJ5A6P3DNDUVlkPkXwXjRzsrCrJEBmvPNoKDsr0Cq9hbd9RFG17uPbafcIjPTYGnwQJ8oosmN5J+PwXI6Q==" saltValue="TDGx9nnyVYwaQsZP6S1qDg==" spinCount="100000" sheet="1" objects="1" scenarios="1" selectLockedCells="1"/>
  <mergeCells count="50">
    <mergeCell ref="B106:B110"/>
    <mergeCell ref="E126:F126"/>
    <mergeCell ref="C112:D112"/>
    <mergeCell ref="C113:D113"/>
    <mergeCell ref="C114:D114"/>
    <mergeCell ref="C115:D115"/>
    <mergeCell ref="C116:D116"/>
    <mergeCell ref="C117:D117"/>
    <mergeCell ref="C111:D111"/>
    <mergeCell ref="E46:H46"/>
    <mergeCell ref="E47:H47"/>
    <mergeCell ref="D92:E92"/>
    <mergeCell ref="C105:D105"/>
    <mergeCell ref="E39:F39"/>
    <mergeCell ref="G39:H39"/>
    <mergeCell ref="E40:F40"/>
    <mergeCell ref="G40:H40"/>
    <mergeCell ref="E41:F41"/>
    <mergeCell ref="G41:H41"/>
    <mergeCell ref="E42:F42"/>
    <mergeCell ref="G42:H42"/>
    <mergeCell ref="E43:F43"/>
    <mergeCell ref="G43:H43"/>
    <mergeCell ref="E44:F44"/>
    <mergeCell ref="G44:H44"/>
    <mergeCell ref="E36:F36"/>
    <mergeCell ref="G36:H36"/>
    <mergeCell ref="E37:F37"/>
    <mergeCell ref="G37:H37"/>
    <mergeCell ref="E38:F38"/>
    <mergeCell ref="G38:H38"/>
    <mergeCell ref="B32:B34"/>
    <mergeCell ref="C32:C34"/>
    <mergeCell ref="D32:H32"/>
    <mergeCell ref="D33:D34"/>
    <mergeCell ref="E33:H33"/>
    <mergeCell ref="E35:F35"/>
    <mergeCell ref="G35:H35"/>
    <mergeCell ref="C12:D12"/>
    <mergeCell ref="C20:F20"/>
    <mergeCell ref="C21:F21"/>
    <mergeCell ref="C22:F22"/>
    <mergeCell ref="B23:B24"/>
    <mergeCell ref="C23:F24"/>
    <mergeCell ref="H1:J1"/>
    <mergeCell ref="H2:I2"/>
    <mergeCell ref="H3:I3"/>
    <mergeCell ref="H4:I4"/>
    <mergeCell ref="H5:I5"/>
    <mergeCell ref="H6:I6"/>
  </mergeCells>
  <phoneticPr fontId="2"/>
  <conditionalFormatting sqref="B28:I47 B50:I101">
    <cfRule type="expression" dxfId="29" priority="5">
      <formula>$C$22=$M$47</formula>
    </cfRule>
  </conditionalFormatting>
  <conditionalFormatting sqref="B104:I117">
    <cfRule type="expression" dxfId="27" priority="7">
      <formula>OR($C$20=_4,$C$20=_5,$C$20=_6)</formula>
    </cfRule>
  </conditionalFormatting>
  <conditionalFormatting sqref="B120:I126">
    <cfRule type="expression" dxfId="26" priority="3">
      <formula>$C$18=$M$31</formula>
    </cfRule>
  </conditionalFormatting>
  <conditionalFormatting sqref="C12:D12 C13:C19">
    <cfRule type="containsBlanks" dxfId="25" priority="12">
      <formula>LEN(TRIM(C12))=0</formula>
    </cfRule>
  </conditionalFormatting>
  <conditionalFormatting sqref="C111:D111">
    <cfRule type="expression" dxfId="24" priority="10">
      <formula>$D$110="×"</formula>
    </cfRule>
  </conditionalFormatting>
  <conditionalFormatting sqref="C111:D114 C20:F24 D106:D110 C116 C35:D36 C38:D38 C40:D41 C43:D43 C47:D47 C52:D54 C59:D59 C62:D62 C67:D70 C72:D72 D77:D78 D82:D86 D95">
    <cfRule type="containsBlanks" dxfId="23" priority="14">
      <formula>LEN(TRIM(C20))=0</formula>
    </cfRule>
  </conditionalFormatting>
  <conditionalFormatting sqref="C21:F21">
    <cfRule type="expression" dxfId="22" priority="9">
      <formula>OR($C$20=_1,$C$20=_2,$C$20=_4,$C$20=_5)</formula>
    </cfRule>
  </conditionalFormatting>
  <conditionalFormatting sqref="C22:F24 B104:I117">
    <cfRule type="expression" dxfId="21" priority="4">
      <formula>$C$19=$M$36</formula>
    </cfRule>
  </conditionalFormatting>
  <conditionalFormatting sqref="C22:F24">
    <cfRule type="expression" dxfId="20" priority="8">
      <formula>OR($C$20=_1,$C$20=_2,$C$20=_3)</formula>
    </cfRule>
  </conditionalFormatting>
  <conditionalFormatting sqref="C23:F24">
    <cfRule type="expression" dxfId="19" priority="6">
      <formula>$C$22=$M$46</formula>
    </cfRule>
  </conditionalFormatting>
  <conditionalFormatting sqref="D88">
    <cfRule type="containsBlanks" dxfId="18" priority="13">
      <formula>LEN(TRIM(D88))=0</formula>
    </cfRule>
  </conditionalFormatting>
  <conditionalFormatting sqref="D125">
    <cfRule type="containsBlanks" dxfId="17" priority="11">
      <formula>LEN(TRIM(D125))=0</formula>
    </cfRule>
  </conditionalFormatting>
  <conditionalFormatting sqref="H1">
    <cfRule type="expression" dxfId="16" priority="16">
      <formula>LEN($H$1)&gt;1</formula>
    </cfRule>
  </conditionalFormatting>
  <conditionalFormatting sqref="J2:K6">
    <cfRule type="expression" dxfId="15" priority="15">
      <formula>$J2="未入力あり"</formula>
    </cfRule>
  </conditionalFormatting>
  <dataValidations count="12">
    <dataValidation type="list" allowBlank="1" showInputMessage="1" showErrorMessage="1" sqref="C19" xr:uid="{332B3244-A64D-4F29-883D-3A673A7203FF}">
      <formula1>$M$35:$M$36</formula1>
    </dataValidation>
    <dataValidation type="list" allowBlank="1" showInputMessage="1" showErrorMessage="1" sqref="C20" xr:uid="{365C702A-DE54-4693-A7EB-C0758755D74C}">
      <formula1>$M$38:$M$43</formula1>
    </dataValidation>
    <dataValidation type="textLength" imeMode="disabled" allowBlank="1" showInputMessage="1" showErrorMessage="1" sqref="C13" xr:uid="{072E7074-5A49-49D5-973D-C906811F6C7B}">
      <formula1>6</formula1>
      <formula2>7</formula2>
    </dataValidation>
    <dataValidation type="list" allowBlank="1" showInputMessage="1" showErrorMessage="1" sqref="D106:D110" xr:uid="{CD4DDD91-4DBE-426E-8457-FF298B575512}">
      <formula1>$M$48:$M$49</formula1>
    </dataValidation>
    <dataValidation type="whole" operator="greaterThanOrEqual" allowBlank="1" showInputMessage="1" showErrorMessage="1" sqref="C112:C114" xr:uid="{31DFD84A-F35A-4AC0-AB74-EED9F4CEB93D}">
      <formula1>0</formula1>
    </dataValidation>
    <dataValidation type="decimal" allowBlank="1" showInputMessage="1" showErrorMessage="1" error="半角数字で入力してください。" sqref="C94 C77:C87 C35:H36 C38:H38 C40:H41 C43:H43 C47:D47 C52:D54 C59:D59 C62:D62 C67:D70 C72:D72 C96:C97 C95:E95 C125:E125" xr:uid="{5328EDF9-A70D-4BF9-A8EB-54D12CC3F787}">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8:E88" xr:uid="{05AE120C-03C7-403F-B11B-2B9F0DD06BD9}">
      <formula1>0.1</formula1>
      <formula2>1E+99</formula2>
    </dataValidation>
    <dataValidation type="date" allowBlank="1" showInputMessage="1" showErrorMessage="1" error="日付形式で入力してください" sqref="C124:E124" xr:uid="{32E439BF-A9EB-40AB-A11C-E1D9E6C241EC}">
      <formula1>45292</formula1>
      <formula2>72686</formula2>
    </dataValidation>
    <dataValidation type="list" allowBlank="1" showInputMessage="1" showErrorMessage="1" sqref="C18" xr:uid="{DD5D9BB5-1EE9-4326-A0A0-0727493C31DF}">
      <formula1>$M$30:$M$31</formula1>
    </dataValidation>
    <dataValidation type="date" allowBlank="1" showInputMessage="1" showErrorMessage="1" sqref="C14:C17" xr:uid="{F04B9B86-18C6-4A14-83DA-6B4B6BEE1907}">
      <formula1>45292</formula1>
      <formula2>72686</formula2>
    </dataValidation>
    <dataValidation type="list" allowBlank="1" showInputMessage="1" showErrorMessage="1" sqref="C22:F22" xr:uid="{0CA00AD7-CFF0-4445-968B-6601FBEE665D}">
      <formula1>IF(OR($C$19=$M$36,$C$20=_1,$C$20=_2,$C$20=_3),"",$M$46:$M$47)</formula1>
    </dataValidation>
    <dataValidation allowBlank="1" showInputMessage="1" showErrorMessage="1" error="半角数字で入力してください。" sqref="F34 H34" xr:uid="{04F55983-932F-4CDF-8431-DB1C29E2E9F9}"/>
  </dataValidations>
  <pageMargins left="0.7" right="0.7" top="0.75" bottom="0.75" header="0.3" footer="0.3"/>
  <pageSetup paperSize="9" scale="16"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513F33FF-EE39-4D4A-8B7C-94946D76AD83}">
            <xm:f>'【個人】2回目＞計算用シート'!$C$19=$M$35</xm:f>
            <x14:dxf>
              <fill>
                <patternFill>
                  <bgColor theme="0" tint="-0.499984740745262"/>
                </patternFill>
              </fill>
            </x14:dxf>
          </x14:cfRule>
          <xm:sqref>B104:I117</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2DC79-521C-4D69-92F8-D5104A8A2F4F}">
  <sheetPr codeName="Sheet5">
    <tabColor rgb="FFFFFF00"/>
  </sheetPr>
  <dimension ref="A1:R127"/>
  <sheetViews>
    <sheetView showGridLines="0" view="pageBreakPreview" zoomScale="84" zoomScaleNormal="85" zoomScaleSheetLayoutView="10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9" style="21" customWidth="1"/>
    <col min="12" max="12" width="20.09765625" style="21" hidden="1" customWidth="1"/>
    <col min="13" max="13" width="14.69921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207</v>
      </c>
      <c r="H1" s="141" t="str">
        <f>+IF(COUNTIF(J2:J6,"未入力あり")&gt;0,"※未入力の項目があります","")</f>
        <v>※未入力の項目があります</v>
      </c>
      <c r="I1" s="141"/>
      <c r="J1" s="141"/>
    </row>
    <row r="2" spans="1:15" ht="19.05" customHeight="1">
      <c r="B2" s="22" t="s">
        <v>0</v>
      </c>
      <c r="H2" s="142" t="s">
        <v>2</v>
      </c>
      <c r="I2" s="143"/>
      <c r="J2" s="56" t="str">
        <f>J9</f>
        <v>未入力あり</v>
      </c>
    </row>
    <row r="3" spans="1:15" ht="19.05" customHeight="1">
      <c r="B3" s="21" t="s">
        <v>208</v>
      </c>
      <c r="H3" s="142" t="s">
        <v>114</v>
      </c>
      <c r="I3" s="143"/>
      <c r="J3" s="56" t="str">
        <f>IF(AND(OR(C20=_4,C20=_5,C20=_6),C22=M47),"―",J27)</f>
        <v>未入力あり</v>
      </c>
      <c r="O3"/>
    </row>
    <row r="4" spans="1:15" ht="19.05" customHeight="1">
      <c r="B4" s="23" t="s">
        <v>218</v>
      </c>
      <c r="H4" s="142" t="s">
        <v>26</v>
      </c>
      <c r="I4" s="143"/>
      <c r="J4" s="56" t="str">
        <f>IF(AND(OR(C20=_4,C20=_5,C20=_6),C22=M47),"―",J27)</f>
        <v>未入力あり</v>
      </c>
    </row>
    <row r="5" spans="1:15" ht="19.05" customHeight="1">
      <c r="B5" s="25" t="s">
        <v>213</v>
      </c>
      <c r="D5" s="55"/>
      <c r="F5" s="55"/>
      <c r="H5" s="142" t="s">
        <v>115</v>
      </c>
      <c r="I5" s="143"/>
      <c r="J5" s="56" t="str">
        <f>IF(OR('【個人】3回目＞計算用シート'!C19=M35,C19=M36,C20=_4,C20=_5,C20=_6),"ー",J49)</f>
        <v>未入力あり</v>
      </c>
    </row>
    <row r="6" spans="1:15" ht="19.05" customHeight="1">
      <c r="B6" s="25" t="s">
        <v>1</v>
      </c>
      <c r="H6" s="142" t="s">
        <v>116</v>
      </c>
      <c r="I6" s="143"/>
      <c r="J6" s="56" t="str">
        <f>J119</f>
        <v>未入力あり</v>
      </c>
    </row>
    <row r="7" spans="1:15" ht="19.05" customHeight="1">
      <c r="B7" s="25" t="s">
        <v>135</v>
      </c>
    </row>
    <row r="8" spans="1:15" ht="19.05" customHeight="1">
      <c r="B8" s="25" t="s">
        <v>214</v>
      </c>
    </row>
    <row r="9" spans="1:15" ht="24.9" customHeight="1">
      <c r="B9" s="26" t="s">
        <v>2</v>
      </c>
      <c r="C9" s="27"/>
      <c r="D9" s="27"/>
      <c r="E9" s="27"/>
      <c r="F9" s="27"/>
      <c r="G9" s="27"/>
      <c r="H9" s="27"/>
      <c r="I9" s="27"/>
      <c r="J9" s="103" t="str">
        <f>IF(COUNTBLANK(C12:C20)+(OR(C20=_3,C20=_6)*COUNTBLANK(C21))+(AND(C19=N35,OR(C20=_4,C20=_5,C20=_6))*COUNTBLANK(C22))+(C22=N48)*COUNTBLANK(C23)&gt;0,"未入力あり","入力完了")</f>
        <v>未入力あり</v>
      </c>
    </row>
    <row r="10" spans="1:15" ht="24.9" customHeight="1">
      <c r="B10" s="22" t="s">
        <v>3</v>
      </c>
    </row>
    <row r="11" spans="1:15" ht="24.9" customHeight="1">
      <c r="B11" t="s">
        <v>196</v>
      </c>
      <c r="C11"/>
      <c r="D11"/>
      <c r="E11"/>
      <c r="F11"/>
      <c r="G11"/>
      <c r="H11"/>
    </row>
    <row r="12" spans="1:15" ht="24.9" customHeight="1">
      <c r="B12" s="28" t="s">
        <v>6</v>
      </c>
      <c r="C12" s="147">
        <f>'【個人】1回目＞計算用シート'!C12</f>
        <v>0</v>
      </c>
      <c r="D12" s="148"/>
      <c r="E12" s="21" t="s">
        <v>7</v>
      </c>
    </row>
    <row r="13" spans="1:15" ht="24.9" customHeight="1">
      <c r="B13" s="28" t="s">
        <v>8</v>
      </c>
      <c r="C13" s="100">
        <f>'【個人】1回目＞計算用シート'!C13</f>
        <v>0</v>
      </c>
      <c r="D13" t="s">
        <v>9</v>
      </c>
    </row>
    <row r="14" spans="1:15" ht="24.75" customHeight="1">
      <c r="B14" s="28" t="s">
        <v>177</v>
      </c>
      <c r="C14" s="115">
        <f>'【個人】1回目＞計算用シート'!C14</f>
        <v>0</v>
      </c>
      <c r="D14" s="129" t="s">
        <v>182</v>
      </c>
      <c r="F14"/>
    </row>
    <row r="15" spans="1:15" ht="24.9" customHeight="1">
      <c r="B15" s="28" t="s">
        <v>12</v>
      </c>
      <c r="C15" s="99"/>
      <c r="D15" s="130" t="s">
        <v>183</v>
      </c>
      <c r="E15"/>
      <c r="F15"/>
      <c r="G15"/>
      <c r="H15"/>
      <c r="L15"/>
    </row>
    <row r="16" spans="1:15" ht="24.9" customHeight="1">
      <c r="B16" s="28" t="s">
        <v>178</v>
      </c>
      <c r="C16" s="99"/>
      <c r="D16" s="130" t="s">
        <v>184</v>
      </c>
      <c r="E16"/>
      <c r="F16"/>
      <c r="G16"/>
      <c r="H16"/>
      <c r="L16"/>
    </row>
    <row r="17" spans="2:15" ht="24.9" customHeight="1">
      <c r="B17" s="28" t="s">
        <v>179</v>
      </c>
      <c r="C17" s="115">
        <f>'【個人】1回目＞計算用シート'!C17</f>
        <v>0</v>
      </c>
      <c r="D17" s="131" t="s">
        <v>194</v>
      </c>
      <c r="E17"/>
      <c r="F17"/>
      <c r="G17"/>
      <c r="H17"/>
      <c r="L17"/>
    </row>
    <row r="18" spans="2:15" ht="24.9" customHeight="1">
      <c r="B18" s="28" t="s">
        <v>136</v>
      </c>
      <c r="C18" s="100">
        <f>'【個人】1回目＞計算用シート'!C18</f>
        <v>0</v>
      </c>
      <c r="D18" s="132" t="s">
        <v>67</v>
      </c>
      <c r="E18"/>
      <c r="F18"/>
      <c r="G18"/>
      <c r="H18"/>
      <c r="I18"/>
      <c r="J18"/>
      <c r="L18"/>
      <c r="M18"/>
      <c r="N18"/>
    </row>
    <row r="19" spans="2:15" ht="24.75" customHeight="1">
      <c r="B19" s="28" t="s">
        <v>180</v>
      </c>
      <c r="C19" s="20"/>
      <c r="D19" t="s">
        <v>186</v>
      </c>
      <c r="E19"/>
      <c r="F19"/>
      <c r="G19"/>
      <c r="H19"/>
      <c r="I19"/>
      <c r="J19"/>
      <c r="L19"/>
      <c r="M19"/>
      <c r="N19"/>
    </row>
    <row r="20" spans="2:15" ht="24.75" customHeight="1">
      <c r="B20" s="28" t="s">
        <v>181</v>
      </c>
      <c r="C20" s="149"/>
      <c r="D20" s="150"/>
      <c r="E20" s="150"/>
      <c r="F20" s="151"/>
      <c r="G20"/>
      <c r="H20"/>
      <c r="I20"/>
      <c r="J20"/>
      <c r="L20"/>
      <c r="M20"/>
      <c r="N20"/>
    </row>
    <row r="21" spans="2:15" ht="24.75" customHeight="1">
      <c r="B21" s="28" t="s">
        <v>123</v>
      </c>
      <c r="C21" s="152"/>
      <c r="D21" s="153"/>
      <c r="E21" s="153"/>
      <c r="F21" s="154"/>
      <c r="G21"/>
      <c r="H21"/>
      <c r="I21"/>
      <c r="J21"/>
      <c r="L21"/>
      <c r="M21"/>
      <c r="N21"/>
    </row>
    <row r="22" spans="2:15" ht="36">
      <c r="B22" s="49" t="s">
        <v>78</v>
      </c>
      <c r="C22" s="152"/>
      <c r="D22" s="153"/>
      <c r="E22" s="153"/>
      <c r="F22" s="154"/>
      <c r="G22"/>
      <c r="H22"/>
      <c r="I22"/>
      <c r="J22"/>
      <c r="M22"/>
      <c r="N22"/>
    </row>
    <row r="23" spans="2:15" ht="24.75" customHeight="1">
      <c r="B23" s="137" t="s">
        <v>61</v>
      </c>
      <c r="C23" s="139"/>
      <c r="D23" s="139"/>
      <c r="E23" s="139"/>
      <c r="F23" s="139"/>
      <c r="G23"/>
      <c r="H23"/>
      <c r="I23"/>
      <c r="J23"/>
      <c r="M23"/>
      <c r="N23"/>
    </row>
    <row r="24" spans="2:15" ht="24.75" customHeight="1">
      <c r="B24" s="138"/>
      <c r="C24" s="140"/>
      <c r="D24" s="140"/>
      <c r="E24" s="140"/>
      <c r="F24" s="140"/>
      <c r="G24"/>
      <c r="H24"/>
      <c r="I24"/>
      <c r="J24"/>
      <c r="M24"/>
      <c r="N24"/>
    </row>
    <row r="25" spans="2:15" ht="24.75" customHeight="1">
      <c r="C25"/>
      <c r="D25"/>
      <c r="E25"/>
      <c r="F25"/>
      <c r="G25"/>
      <c r="H25"/>
      <c r="I25"/>
      <c r="J25"/>
      <c r="L25"/>
      <c r="M25"/>
      <c r="N25"/>
    </row>
    <row r="26" spans="2:15" ht="24.75" customHeight="1">
      <c r="C26"/>
      <c r="D26"/>
      <c r="E26"/>
      <c r="F26"/>
      <c r="G26"/>
      <c r="H26"/>
      <c r="I26"/>
      <c r="J26"/>
      <c r="L26"/>
      <c r="M26"/>
      <c r="N26"/>
    </row>
    <row r="27" spans="2:15" ht="24.75" customHeight="1">
      <c r="B27" s="26" t="s">
        <v>18</v>
      </c>
      <c r="C27" s="27"/>
      <c r="D27" s="27"/>
      <c r="E27" s="27"/>
      <c r="F27" s="27"/>
      <c r="G27" s="27"/>
      <c r="H27" s="27"/>
      <c r="I27" s="27"/>
      <c r="J27" s="104" t="str">
        <f>IF(COUNTBLANK(C35:D44)+COUNTBLANK(C47:D47)&gt;0,"未入力あり","入力完了")</f>
        <v>未入力あり</v>
      </c>
      <c r="M27"/>
      <c r="N27"/>
    </row>
    <row r="28" spans="2:15" ht="24.9" customHeight="1">
      <c r="B28" s="22" t="s">
        <v>19</v>
      </c>
      <c r="C28"/>
      <c r="D28"/>
      <c r="E28"/>
      <c r="F28"/>
      <c r="G28"/>
      <c r="H28"/>
      <c r="I28"/>
      <c r="J28"/>
      <c r="L28"/>
      <c r="M28"/>
      <c r="N28"/>
    </row>
    <row r="29" spans="2:15" ht="24.75" customHeight="1">
      <c r="B29" t="s">
        <v>169</v>
      </c>
      <c r="C29"/>
      <c r="D29"/>
      <c r="E29"/>
      <c r="F29"/>
      <c r="G29"/>
      <c r="H29"/>
      <c r="I29"/>
      <c r="J29"/>
      <c r="L29"/>
      <c r="M29"/>
      <c r="N29"/>
    </row>
    <row r="30" spans="2:15" ht="24.75" customHeight="1">
      <c r="B30" s="83" t="s">
        <v>209</v>
      </c>
      <c r="C30" s="83"/>
      <c r="D30" s="83"/>
      <c r="E30" s="83"/>
      <c r="F30" s="83"/>
      <c r="G30" s="83"/>
      <c r="H30" s="83"/>
      <c r="I30" s="83"/>
      <c r="J30" s="83"/>
      <c r="L30" t="s">
        <v>175</v>
      </c>
      <c r="M30" t="s">
        <v>16</v>
      </c>
      <c r="O30" s="57"/>
    </row>
    <row r="31" spans="2:15" ht="24.75" customHeight="1">
      <c r="B31" s="101" t="s">
        <v>210</v>
      </c>
      <c r="C31" s="83"/>
      <c r="D31" s="83"/>
      <c r="E31" s="83"/>
      <c r="F31" s="83"/>
      <c r="G31" s="83"/>
      <c r="H31" s="83"/>
      <c r="I31" s="83"/>
      <c r="L31"/>
      <c r="M31" t="s">
        <v>17</v>
      </c>
      <c r="O31" s="57"/>
    </row>
    <row r="32" spans="2:15" ht="24.75" customHeight="1">
      <c r="B32" s="155" t="s">
        <v>80</v>
      </c>
      <c r="C32" s="157" t="s">
        <v>211</v>
      </c>
      <c r="D32" s="158" t="s">
        <v>21</v>
      </c>
      <c r="E32" s="158"/>
      <c r="F32" s="158"/>
      <c r="G32" s="158"/>
      <c r="H32" s="158"/>
      <c r="J32"/>
      <c r="N32"/>
      <c r="O32" s="57"/>
    </row>
    <row r="33" spans="1:15" ht="24.75" customHeight="1">
      <c r="B33" s="156"/>
      <c r="C33" s="157"/>
      <c r="D33" s="159" t="s">
        <v>171</v>
      </c>
      <c r="E33" s="160" t="s">
        <v>22</v>
      </c>
      <c r="F33" s="160"/>
      <c r="G33" s="160"/>
      <c r="H33" s="158"/>
      <c r="J33"/>
      <c r="N33"/>
      <c r="O33" s="57"/>
    </row>
    <row r="34" spans="1:15" ht="24.75" customHeight="1">
      <c r="B34" s="156"/>
      <c r="C34" s="157"/>
      <c r="D34" s="159"/>
      <c r="E34" s="50" t="s">
        <v>23</v>
      </c>
      <c r="F34" s="18"/>
      <c r="G34" s="50" t="s">
        <v>23</v>
      </c>
      <c r="H34" s="18"/>
      <c r="J34"/>
      <c r="L34"/>
      <c r="N34"/>
      <c r="O34" s="57"/>
    </row>
    <row r="35" spans="1:15" ht="24.75" customHeight="1">
      <c r="B35" s="29" t="s">
        <v>82</v>
      </c>
      <c r="C35" s="6"/>
      <c r="D35" s="6"/>
      <c r="E35" s="144"/>
      <c r="F35" s="144"/>
      <c r="G35" s="145"/>
      <c r="H35" s="146"/>
      <c r="J35"/>
      <c r="L35" t="s">
        <v>176</v>
      </c>
      <c r="M35" t="s">
        <v>187</v>
      </c>
      <c r="N35"/>
    </row>
    <row r="36" spans="1:15" ht="24.75" customHeight="1">
      <c r="B36" s="29" t="s">
        <v>81</v>
      </c>
      <c r="C36" s="6"/>
      <c r="D36" s="6"/>
      <c r="E36" s="144"/>
      <c r="F36" s="144"/>
      <c r="G36" s="145"/>
      <c r="H36" s="146"/>
      <c r="J36"/>
      <c r="L36"/>
      <c r="M36" t="s">
        <v>188</v>
      </c>
      <c r="N36"/>
    </row>
    <row r="37" spans="1:15" ht="24.75" customHeight="1">
      <c r="B37" s="29" t="s">
        <v>83</v>
      </c>
      <c r="C37" s="12">
        <f>C35-C36</f>
        <v>0</v>
      </c>
      <c r="D37" s="12">
        <f>D35-D36</f>
        <v>0</v>
      </c>
      <c r="E37" s="161">
        <f>E35-E36</f>
        <v>0</v>
      </c>
      <c r="F37" s="161"/>
      <c r="G37" s="162">
        <f>G35-G36</f>
        <v>0</v>
      </c>
      <c r="H37" s="163"/>
      <c r="J37"/>
      <c r="L37"/>
      <c r="M37"/>
      <c r="N37"/>
    </row>
    <row r="38" spans="1:15" ht="24.75" customHeight="1">
      <c r="B38" s="29" t="s">
        <v>84</v>
      </c>
      <c r="C38" s="6"/>
      <c r="D38" s="6"/>
      <c r="E38" s="144"/>
      <c r="F38" s="144"/>
      <c r="G38" s="145"/>
      <c r="H38" s="146"/>
      <c r="J38"/>
      <c r="L38" t="s">
        <v>117</v>
      </c>
      <c r="M38" t="s">
        <v>62</v>
      </c>
      <c r="N38"/>
    </row>
    <row r="39" spans="1:15" ht="24.75" customHeight="1">
      <c r="B39" s="29" t="s">
        <v>85</v>
      </c>
      <c r="C39" s="12">
        <f>C37-C38</f>
        <v>0</v>
      </c>
      <c r="D39" s="12">
        <f>D37-D38</f>
        <v>0</v>
      </c>
      <c r="E39" s="161">
        <f>E37-E38</f>
        <v>0</v>
      </c>
      <c r="F39" s="161"/>
      <c r="G39" s="162">
        <f>G37-G38</f>
        <v>0</v>
      </c>
      <c r="H39" s="163"/>
      <c r="J39"/>
      <c r="L39" t="s">
        <v>118</v>
      </c>
      <c r="M39" t="s">
        <v>63</v>
      </c>
      <c r="N39"/>
    </row>
    <row r="40" spans="1:15" ht="24.9" customHeight="1">
      <c r="B40" s="29" t="s">
        <v>86</v>
      </c>
      <c r="C40" s="6"/>
      <c r="D40" s="6"/>
      <c r="E40" s="144"/>
      <c r="F40" s="144"/>
      <c r="G40" s="145"/>
      <c r="H40" s="146"/>
      <c r="J40"/>
      <c r="L40" t="s">
        <v>119</v>
      </c>
      <c r="M40" t="s">
        <v>64</v>
      </c>
      <c r="N40"/>
    </row>
    <row r="41" spans="1:15" ht="24.9" customHeight="1">
      <c r="B41" s="29" t="s">
        <v>87</v>
      </c>
      <c r="C41" s="6"/>
      <c r="D41" s="6"/>
      <c r="E41" s="144"/>
      <c r="F41" s="144"/>
      <c r="G41" s="145"/>
      <c r="H41" s="146"/>
      <c r="J41"/>
      <c r="L41" t="s">
        <v>120</v>
      </c>
      <c r="M41" t="s">
        <v>65</v>
      </c>
      <c r="N41"/>
    </row>
    <row r="42" spans="1:15" ht="24.9" customHeight="1">
      <c r="B42" s="58" t="s">
        <v>88</v>
      </c>
      <c r="C42" s="12">
        <f>C39+C40-C41</f>
        <v>0</v>
      </c>
      <c r="D42" s="12">
        <f>D39+D40-D41</f>
        <v>0</v>
      </c>
      <c r="E42" s="161">
        <f>E39+E40-E41</f>
        <v>0</v>
      </c>
      <c r="F42" s="161"/>
      <c r="G42" s="162">
        <f>G39+G40-G41</f>
        <v>0</v>
      </c>
      <c r="H42" s="163"/>
      <c r="L42" t="s">
        <v>121</v>
      </c>
      <c r="M42" t="s">
        <v>66</v>
      </c>
    </row>
    <row r="43" spans="1:15" ht="24.9" customHeight="1">
      <c r="B43" s="29" t="s">
        <v>89</v>
      </c>
      <c r="C43" s="7"/>
      <c r="D43" s="7"/>
      <c r="E43" s="145"/>
      <c r="F43" s="145"/>
      <c r="G43" s="145"/>
      <c r="H43" s="146"/>
      <c r="L43" t="s">
        <v>122</v>
      </c>
      <c r="M43" t="s">
        <v>72</v>
      </c>
    </row>
    <row r="44" spans="1:15" s="57" customFormat="1" ht="24.9" customHeight="1">
      <c r="A44" s="21"/>
      <c r="B44" s="29" t="s">
        <v>90</v>
      </c>
      <c r="C44" s="12">
        <f>C42-C43</f>
        <v>0</v>
      </c>
      <c r="D44" s="12">
        <f>D42-D43</f>
        <v>0</v>
      </c>
      <c r="E44" s="162">
        <f>E42-E43</f>
        <v>0</v>
      </c>
      <c r="F44" s="162"/>
      <c r="G44" s="162">
        <f>G42-G43</f>
        <v>0</v>
      </c>
      <c r="H44" s="163"/>
      <c r="I44" s="21"/>
      <c r="M44"/>
    </row>
    <row r="45" spans="1:15" ht="24.9" customHeight="1">
      <c r="A45" s="57"/>
      <c r="C45" s="59"/>
      <c r="D45" s="59"/>
      <c r="E45" s="59"/>
      <c r="F45" s="60"/>
      <c r="G45" s="59"/>
      <c r="H45" s="61"/>
      <c r="I45" s="57"/>
    </row>
    <row r="46" spans="1:15" ht="24.9" customHeight="1">
      <c r="B46" s="30"/>
      <c r="C46" s="31" t="s">
        <v>212</v>
      </c>
      <c r="D46" s="31" t="s">
        <v>171</v>
      </c>
      <c r="E46" s="164" t="s">
        <v>24</v>
      </c>
      <c r="F46" s="164"/>
      <c r="G46" s="164"/>
      <c r="H46" s="165"/>
      <c r="L46" s="21" t="s">
        <v>58</v>
      </c>
      <c r="M46" s="21" t="s">
        <v>59</v>
      </c>
    </row>
    <row r="47" spans="1:15" ht="24.9" customHeight="1">
      <c r="B47" s="32" t="s">
        <v>25</v>
      </c>
      <c r="C47" s="19"/>
      <c r="D47" s="19"/>
      <c r="E47" s="166">
        <f>C47-D47</f>
        <v>0</v>
      </c>
      <c r="F47" s="166"/>
      <c r="G47" s="166"/>
      <c r="H47" s="167"/>
      <c r="M47" s="21" t="s">
        <v>60</v>
      </c>
    </row>
    <row r="48" spans="1:15" ht="24.9" customHeight="1">
      <c r="L48" s="21" t="s">
        <v>124</v>
      </c>
      <c r="M48" s="62" t="s">
        <v>125</v>
      </c>
    </row>
    <row r="49" spans="2:13" ht="24.9" customHeight="1">
      <c r="B49" s="26" t="s">
        <v>26</v>
      </c>
      <c r="C49" s="33"/>
      <c r="D49" s="33"/>
      <c r="E49" s="33"/>
      <c r="F49" s="33"/>
      <c r="G49" s="33"/>
      <c r="H49" s="33"/>
      <c r="I49" s="33"/>
      <c r="J49" s="103" t="str">
        <f>+IF(COUNTBLANK(C52:D54)+COUNTBLANK(C59:D62)+COUNTBLANK(C67:D72)+COUNTBLANK(C77:D88)+COUNTBLANK(C94:D97)&gt;0,"未入力あり","入力完了")</f>
        <v>未入力あり</v>
      </c>
      <c r="M49" s="21" t="s">
        <v>126</v>
      </c>
    </row>
    <row r="50" spans="2:13" ht="24.9" customHeight="1">
      <c r="B50" s="39" t="s">
        <v>197</v>
      </c>
      <c r="C50" s="63" t="s">
        <v>172</v>
      </c>
      <c r="D50" s="34"/>
    </row>
    <row r="51" spans="2:13" ht="24.9" customHeight="1">
      <c r="B51" s="35" t="s">
        <v>20</v>
      </c>
      <c r="C51" s="36" t="s">
        <v>96</v>
      </c>
      <c r="D51" s="36" t="s">
        <v>170</v>
      </c>
      <c r="E51" s="24"/>
      <c r="F51" s="24"/>
    </row>
    <row r="52" spans="2:13" ht="24.9" customHeight="1">
      <c r="B52" s="64" t="s">
        <v>132</v>
      </c>
      <c r="C52" s="8"/>
      <c r="D52" s="8"/>
    </row>
    <row r="53" spans="2:13" ht="24.9" customHeight="1">
      <c r="B53" s="64" t="s">
        <v>91</v>
      </c>
      <c r="C53" s="8"/>
      <c r="D53" s="8"/>
    </row>
    <row r="54" spans="2:13" ht="24.9" customHeight="1" thickBot="1">
      <c r="B54" s="65" t="s">
        <v>92</v>
      </c>
      <c r="C54" s="10"/>
      <c r="D54" s="10"/>
    </row>
    <row r="55" spans="2:13" ht="24.9" customHeight="1" thickTop="1">
      <c r="B55" s="66" t="s">
        <v>97</v>
      </c>
      <c r="C55" s="67">
        <f>SUM(C52:C54)</f>
        <v>0</v>
      </c>
      <c r="D55" s="67">
        <f>SUM(D52:D54)</f>
        <v>0</v>
      </c>
    </row>
    <row r="57" spans="2:13" ht="24.9" customHeight="1">
      <c r="B57" s="39" t="s">
        <v>198</v>
      </c>
      <c r="C57" s="63" t="s">
        <v>172</v>
      </c>
      <c r="D57" s="40"/>
    </row>
    <row r="58" spans="2:13" ht="24.9" customHeight="1">
      <c r="B58" s="35" t="s">
        <v>20</v>
      </c>
      <c r="C58" s="36" t="s">
        <v>96</v>
      </c>
      <c r="D58" s="36" t="s">
        <v>170</v>
      </c>
      <c r="E58" s="24"/>
      <c r="F58" s="24"/>
    </row>
    <row r="59" spans="2:13" ht="24.9" customHeight="1">
      <c r="B59" s="37" t="s">
        <v>93</v>
      </c>
      <c r="C59" s="8"/>
      <c r="D59" s="8"/>
    </row>
    <row r="60" spans="2:13" ht="24.9" customHeight="1">
      <c r="B60" s="68" t="s">
        <v>133</v>
      </c>
      <c r="C60" s="13">
        <f>C52</f>
        <v>0</v>
      </c>
      <c r="D60" s="13">
        <f>D52</f>
        <v>0</v>
      </c>
    </row>
    <row r="61" spans="2:13" ht="24.9" customHeight="1">
      <c r="B61" s="68" t="s">
        <v>94</v>
      </c>
      <c r="C61" s="13">
        <f>C53</f>
        <v>0</v>
      </c>
      <c r="D61" s="13">
        <f>D53</f>
        <v>0</v>
      </c>
    </row>
    <row r="62" spans="2:13" ht="24.9" customHeight="1" thickBot="1">
      <c r="B62" s="69" t="s">
        <v>95</v>
      </c>
      <c r="C62" s="9"/>
      <c r="D62" s="9"/>
    </row>
    <row r="63" spans="2:13" ht="24.9" customHeight="1" thickTop="1">
      <c r="B63" s="41" t="s">
        <v>28</v>
      </c>
      <c r="C63" s="14">
        <f>SUM(C59:C62)</f>
        <v>0</v>
      </c>
      <c r="D63" s="14">
        <f>SUM(D59:D62)</f>
        <v>0</v>
      </c>
    </row>
    <row r="64" spans="2:13" ht="24.9" customHeight="1">
      <c r="B64" s="42"/>
    </row>
    <row r="65" spans="2:6" ht="24.9" customHeight="1">
      <c r="B65" s="39" t="s">
        <v>199</v>
      </c>
      <c r="C65" s="34"/>
      <c r="D65" s="34"/>
    </row>
    <row r="66" spans="2:6" ht="24.9" customHeight="1">
      <c r="B66" s="43" t="s">
        <v>20</v>
      </c>
      <c r="C66" s="36" t="s">
        <v>212</v>
      </c>
      <c r="D66" s="36" t="s">
        <v>170</v>
      </c>
      <c r="E66" s="24"/>
      <c r="F66" s="24"/>
    </row>
    <row r="67" spans="2:6" ht="24.9" customHeight="1">
      <c r="B67" s="37" t="s">
        <v>216</v>
      </c>
      <c r="C67" s="8"/>
      <c r="D67" s="8"/>
    </row>
    <row r="68" spans="2:6" ht="24.9" customHeight="1">
      <c r="B68" s="37" t="s">
        <v>204</v>
      </c>
      <c r="C68" s="8"/>
      <c r="D68" s="8"/>
    </row>
    <row r="69" spans="2:6" ht="24.9" customHeight="1">
      <c r="B69" s="37" t="s">
        <v>29</v>
      </c>
      <c r="C69" s="8"/>
      <c r="D69" s="8"/>
    </row>
    <row r="70" spans="2:6" ht="24.9" customHeight="1" thickBot="1">
      <c r="B70" s="38" t="s">
        <v>27</v>
      </c>
      <c r="C70" s="10"/>
      <c r="D70" s="10"/>
    </row>
    <row r="71" spans="2:6" ht="24.9" customHeight="1" thickTop="1" thickBot="1">
      <c r="B71" s="44" t="s">
        <v>30</v>
      </c>
      <c r="C71" s="15">
        <f>SUM(C67:C70)</f>
        <v>0</v>
      </c>
      <c r="D71" s="15">
        <f>SUM(D67:D70)</f>
        <v>0</v>
      </c>
    </row>
    <row r="72" spans="2:6" ht="24.9" customHeight="1" thickTop="1" thickBot="1">
      <c r="B72" s="45" t="s">
        <v>215</v>
      </c>
      <c r="C72" s="11"/>
      <c r="D72" s="11"/>
    </row>
    <row r="73" spans="2:6" ht="24.9" customHeight="1" thickTop="1">
      <c r="B73" s="41" t="s">
        <v>28</v>
      </c>
      <c r="C73" s="14">
        <f>C67+C68+C69+C70+C72</f>
        <v>0</v>
      </c>
      <c r="D73" s="14">
        <f>D67+D68+D69+D70+D72</f>
        <v>0</v>
      </c>
    </row>
    <row r="74" spans="2:6" ht="24.9" customHeight="1">
      <c r="B74" s="42"/>
      <c r="C74" s="34"/>
      <c r="D74" s="34"/>
    </row>
    <row r="75" spans="2:6" ht="24.9" customHeight="1">
      <c r="B75" s="39" t="s">
        <v>200</v>
      </c>
    </row>
    <row r="76" spans="2:6" ht="24.9" customHeight="1">
      <c r="B76" s="43" t="s">
        <v>20</v>
      </c>
      <c r="C76" s="81" t="s">
        <v>195</v>
      </c>
      <c r="D76" s="36" t="s">
        <v>31</v>
      </c>
      <c r="E76" s="116"/>
      <c r="F76" s="116"/>
    </row>
    <row r="77" spans="2:6" ht="24.9" customHeight="1">
      <c r="B77" s="37" t="s">
        <v>113</v>
      </c>
      <c r="C77" s="13">
        <f>'【個人】3回目＞計算用シート'!D77</f>
        <v>0</v>
      </c>
      <c r="D77" s="110">
        <f>D35</f>
        <v>0</v>
      </c>
      <c r="E77" s="117"/>
      <c r="F77" s="117"/>
    </row>
    <row r="78" spans="2:6" ht="24.9" customHeight="1">
      <c r="B78" s="37" t="s">
        <v>134</v>
      </c>
      <c r="C78" s="13">
        <f>'【個人】3回目＞計算用シート'!D78</f>
        <v>0</v>
      </c>
      <c r="D78" s="110">
        <f>D36</f>
        <v>0</v>
      </c>
      <c r="E78" s="117"/>
      <c r="F78" s="117"/>
    </row>
    <row r="79" spans="2:6" ht="24.9" customHeight="1">
      <c r="B79" s="37" t="s">
        <v>98</v>
      </c>
      <c r="C79" s="13">
        <f>'【個人】3回目＞計算用シート'!D79</f>
        <v>0</v>
      </c>
      <c r="D79" s="110">
        <f>D37</f>
        <v>0</v>
      </c>
      <c r="E79" s="117"/>
      <c r="F79" s="117"/>
    </row>
    <row r="80" spans="2:6" ht="24.9" customHeight="1">
      <c r="B80" s="37" t="s">
        <v>205</v>
      </c>
      <c r="C80" s="13">
        <f>'【個人】3回目＞計算用シート'!D80</f>
        <v>0</v>
      </c>
      <c r="D80" s="110">
        <f>D98</f>
        <v>0</v>
      </c>
      <c r="E80" s="117"/>
      <c r="F80" s="117"/>
    </row>
    <row r="81" spans="2:8" ht="24.9" customHeight="1">
      <c r="B81" s="37" t="s">
        <v>107</v>
      </c>
      <c r="C81" s="13">
        <f>'【個人】3回目＞計算用シート'!D81</f>
        <v>0</v>
      </c>
      <c r="D81" s="110">
        <f>D79-D80</f>
        <v>0</v>
      </c>
      <c r="E81" s="117"/>
      <c r="F81" s="117"/>
    </row>
    <row r="82" spans="2:8" ht="24.9" customHeight="1">
      <c r="B82" s="37" t="s">
        <v>108</v>
      </c>
      <c r="C82" s="13">
        <f>'【個人】3回目＞計算用シート'!D82</f>
        <v>0</v>
      </c>
      <c r="D82" s="110">
        <f>D55</f>
        <v>0</v>
      </c>
      <c r="E82" s="117"/>
      <c r="F82" s="117"/>
    </row>
    <row r="83" spans="2:8" ht="24.9" customHeight="1">
      <c r="B83" s="37" t="s">
        <v>109</v>
      </c>
      <c r="C83" s="13">
        <f>'【個人】3回目＞計算用シート'!D83</f>
        <v>0</v>
      </c>
      <c r="D83" s="110">
        <f>D63</f>
        <v>0</v>
      </c>
      <c r="E83" s="117"/>
      <c r="F83" s="117"/>
    </row>
    <row r="84" spans="2:8" ht="24.9" customHeight="1">
      <c r="B84" s="37" t="s">
        <v>110</v>
      </c>
      <c r="C84" s="13">
        <f>'【個人】3回目＞計算用シート'!D84</f>
        <v>0</v>
      </c>
      <c r="D84" s="110">
        <f>D73</f>
        <v>0</v>
      </c>
      <c r="E84" s="117"/>
      <c r="F84" s="117"/>
    </row>
    <row r="85" spans="2:8" ht="24.9" customHeight="1">
      <c r="B85" s="37" t="s">
        <v>32</v>
      </c>
      <c r="C85" s="13">
        <f>'【個人】3回目＞計算用シート'!D85</f>
        <v>0</v>
      </c>
      <c r="D85" s="110">
        <f>D71</f>
        <v>0</v>
      </c>
      <c r="E85" s="117"/>
      <c r="F85" s="117"/>
    </row>
    <row r="86" spans="2:8" ht="24.9" customHeight="1">
      <c r="B86" s="37" t="s">
        <v>33</v>
      </c>
      <c r="C86" s="13">
        <f>'【個人】3回目＞計算用シート'!D86</f>
        <v>0</v>
      </c>
      <c r="D86" s="110">
        <f>D72</f>
        <v>0</v>
      </c>
      <c r="E86" s="117"/>
      <c r="F86" s="117"/>
      <c r="G86" s="75"/>
      <c r="H86" s="75"/>
    </row>
    <row r="87" spans="2:8" ht="24.9" customHeight="1">
      <c r="B87" s="51" t="s">
        <v>112</v>
      </c>
      <c r="C87" s="13">
        <f>'【個人】3回目＞計算用シート'!D87</f>
        <v>0</v>
      </c>
      <c r="D87" s="110">
        <f>D81+D83+D84</f>
        <v>0</v>
      </c>
      <c r="E87" s="117"/>
      <c r="F87" s="117"/>
      <c r="G87" s="76"/>
      <c r="H87" s="60"/>
    </row>
    <row r="88" spans="2:8" ht="24.9" customHeight="1">
      <c r="B88" s="37" t="s">
        <v>201</v>
      </c>
      <c r="C88" s="119">
        <f>'【個人】3回目＞計算用シート'!D88</f>
        <v>0</v>
      </c>
      <c r="D88" s="128"/>
      <c r="E88" s="118"/>
      <c r="F88" s="118"/>
    </row>
    <row r="89" spans="2:8" ht="23.4" customHeight="1">
      <c r="B89" s="37" t="s">
        <v>111</v>
      </c>
      <c r="C89" s="13">
        <f>'【個人】3回目＞計算用シート'!D89</f>
        <v>0</v>
      </c>
      <c r="D89" s="110">
        <f>IFERROR(D87/D88,)</f>
        <v>0</v>
      </c>
      <c r="E89" s="117"/>
      <c r="F89" s="117"/>
    </row>
    <row r="90" spans="2:8" ht="18">
      <c r="B90" s="79" t="str">
        <f>IF(SUM(D77:D84)=0,"◆「①売上高」∼「⑧減価償却額」の全ての項目が0になることは基本的にはございません。各項目が正しく入力されているか、ご確認をお願いします。","")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90" s="80"/>
      <c r="D90" s="80"/>
    </row>
    <row r="91" spans="2:8" ht="18">
      <c r="B91" s="79" t="str">
        <f>IF(D88&lt;0.1,"◆「⑩従業員数」が0になることは基本的にはございません。各項目が0.1以上の数字で正しく入力されているか、ご確認をお願いします。","")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91" s="80"/>
      <c r="D91" s="80"/>
    </row>
    <row r="92" spans="2:8" ht="24.9" customHeight="1">
      <c r="B92" s="24" t="s">
        <v>99</v>
      </c>
      <c r="D92" s="168"/>
      <c r="E92" s="169"/>
    </row>
    <row r="93" spans="2:8" ht="24.9" customHeight="1">
      <c r="B93" s="70" t="s">
        <v>100</v>
      </c>
      <c r="C93" s="81" t="s">
        <v>195</v>
      </c>
      <c r="D93" s="36" t="s">
        <v>101</v>
      </c>
      <c r="E93" s="116"/>
      <c r="F93" s="116"/>
    </row>
    <row r="94" spans="2:8" ht="24.9" customHeight="1">
      <c r="B94" s="71" t="s">
        <v>102</v>
      </c>
      <c r="C94" s="122">
        <f>'【個人】3回目＞計算用シート'!D94</f>
        <v>0</v>
      </c>
      <c r="D94" s="111">
        <f>C38</f>
        <v>0</v>
      </c>
      <c r="E94" s="120"/>
      <c r="F94" s="120"/>
    </row>
    <row r="95" spans="2:8" ht="24.9" customHeight="1">
      <c r="B95" s="71" t="s">
        <v>103</v>
      </c>
      <c r="C95" s="122">
        <f>'【個人】3回目＞計算用シート'!D95</f>
        <v>0</v>
      </c>
      <c r="D95" s="112"/>
      <c r="E95" s="121"/>
      <c r="F95" s="121"/>
    </row>
    <row r="96" spans="2:8" ht="24.9" customHeight="1">
      <c r="B96" s="71" t="s">
        <v>104</v>
      </c>
      <c r="C96" s="122">
        <f>'【個人】3回目＞計算用シート'!D96</f>
        <v>0</v>
      </c>
      <c r="D96" s="111">
        <f>C40</f>
        <v>0</v>
      </c>
      <c r="E96" s="120"/>
      <c r="F96" s="120"/>
    </row>
    <row r="97" spans="2:10" ht="24.9" customHeight="1" thickBot="1">
      <c r="B97" s="72" t="s">
        <v>105</v>
      </c>
      <c r="C97" s="123">
        <f>'【個人】3回目＞計算用シート'!D97</f>
        <v>0</v>
      </c>
      <c r="D97" s="111">
        <f>C41</f>
        <v>0</v>
      </c>
      <c r="E97" s="120"/>
      <c r="F97" s="120"/>
    </row>
    <row r="98" spans="2:10" ht="24.9" customHeight="1" thickTop="1">
      <c r="B98" s="73" t="s">
        <v>106</v>
      </c>
      <c r="C98" s="74">
        <f>C94-C95-C96+C97</f>
        <v>0</v>
      </c>
      <c r="D98" s="111">
        <f>D94-D95-D96+D97</f>
        <v>0</v>
      </c>
      <c r="E98" s="120"/>
      <c r="F98" s="120"/>
    </row>
    <row r="99" spans="2:10" ht="24.9" customHeight="1">
      <c r="B99" s="34"/>
      <c r="C99" s="34"/>
      <c r="D99" s="52"/>
    </row>
    <row r="100" spans="2:10" ht="24.9" customHeight="1">
      <c r="B100" s="37" t="s">
        <v>191</v>
      </c>
      <c r="C100" s="113"/>
      <c r="D100" s="124">
        <f>IFERROR(IF(C87&lt;0,(D87-C87)/C87*-1,IF(C87&gt;0,(D87-C87)/C87,IF(AND(C87=0,D87&gt;0),1,0))),0)</f>
        <v>0</v>
      </c>
      <c r="E100" s="52"/>
      <c r="F100" s="52"/>
    </row>
    <row r="101" spans="2:10" ht="24.9" customHeight="1">
      <c r="B101" s="37" t="s">
        <v>192</v>
      </c>
      <c r="C101" s="113"/>
      <c r="D101" s="124">
        <f>IFERROR(IF(C89&lt;0,(D89-C89)/C89*-1,IF(C89&gt;0,(D89-C89)/C89,IF(AND(C89=0,D89&gt;0),1,0))),0)</f>
        <v>0</v>
      </c>
      <c r="E101" s="52"/>
      <c r="F101" s="52"/>
    </row>
    <row r="102" spans="2:10" ht="18">
      <c r="B102" s="79"/>
      <c r="C102" s="79"/>
      <c r="D102" s="79"/>
      <c r="E102" s="79"/>
    </row>
    <row r="103" spans="2:10" ht="24.9" customHeight="1">
      <c r="B103" s="26" t="s">
        <v>74</v>
      </c>
      <c r="C103" s="33"/>
      <c r="D103" s="33"/>
      <c r="E103" s="33"/>
      <c r="F103" s="33"/>
      <c r="G103" s="33"/>
      <c r="H103" s="33"/>
      <c r="I103" s="33"/>
      <c r="J103" s="103" t="str">
        <f>IF(COUNTBLANK(D106:D110)+IF(D110="〇",COUNTBLANK(C111))+COUNTBLANK(C112:C116)&gt;0,"未入力あり","入力完了")</f>
        <v>未入力あり</v>
      </c>
    </row>
    <row r="104" spans="2:10" ht="24.9" customHeight="1">
      <c r="B104" s="21" t="s">
        <v>203</v>
      </c>
      <c r="C104" s="40"/>
      <c r="D104" s="40"/>
    </row>
    <row r="105" spans="2:10" ht="24.9" customHeight="1">
      <c r="B105" s="35"/>
      <c r="C105" s="170" t="s">
        <v>174</v>
      </c>
      <c r="D105" s="171"/>
      <c r="E105" s="24"/>
      <c r="F105" s="24"/>
    </row>
    <row r="106" spans="2:10" ht="24.9" customHeight="1">
      <c r="B106" s="172" t="s">
        <v>202</v>
      </c>
      <c r="C106" s="107" t="s">
        <v>70</v>
      </c>
      <c r="D106" s="108"/>
    </row>
    <row r="107" spans="2:10" ht="24.9" customHeight="1">
      <c r="B107" s="173"/>
      <c r="C107" s="107" t="s">
        <v>76</v>
      </c>
      <c r="D107" s="108"/>
    </row>
    <row r="108" spans="2:10" ht="24.9" customHeight="1">
      <c r="B108" s="173"/>
      <c r="C108" s="107" t="s">
        <v>75</v>
      </c>
      <c r="D108" s="108"/>
    </row>
    <row r="109" spans="2:10" ht="24.9" customHeight="1">
      <c r="B109" s="173"/>
      <c r="C109" s="107" t="s">
        <v>69</v>
      </c>
      <c r="D109" s="108"/>
    </row>
    <row r="110" spans="2:10" ht="24.9" customHeight="1">
      <c r="B110" s="174"/>
      <c r="C110" s="107" t="s">
        <v>71</v>
      </c>
      <c r="D110" s="108"/>
    </row>
    <row r="111" spans="2:10" ht="40.799999999999997" customHeight="1">
      <c r="B111" s="51" t="s">
        <v>77</v>
      </c>
      <c r="C111" s="182"/>
      <c r="D111" s="183"/>
    </row>
    <row r="112" spans="2:10" ht="24.9" customHeight="1">
      <c r="B112" s="37" t="s">
        <v>79</v>
      </c>
      <c r="C112" s="176"/>
      <c r="D112" s="177"/>
    </row>
    <row r="113" spans="2:18" ht="24.9" customHeight="1">
      <c r="B113" s="37" t="s">
        <v>128</v>
      </c>
      <c r="C113" s="176"/>
      <c r="D113" s="177"/>
    </row>
    <row r="114" spans="2:18" ht="24.9" customHeight="1">
      <c r="B114" s="37" t="s">
        <v>129</v>
      </c>
      <c r="C114" s="176"/>
      <c r="D114" s="177"/>
    </row>
    <row r="115" spans="2:18" ht="24.9" customHeight="1">
      <c r="B115" s="37" t="s">
        <v>138</v>
      </c>
      <c r="C115" s="178">
        <f>D81+D84</f>
        <v>0</v>
      </c>
      <c r="D115" s="179"/>
      <c r="K115" s="57"/>
      <c r="P115" s="57"/>
      <c r="Q115" s="57"/>
      <c r="R115" s="57"/>
    </row>
    <row r="116" spans="2:18" ht="24.9" customHeight="1">
      <c r="B116" s="37" t="s">
        <v>139</v>
      </c>
      <c r="C116" s="176"/>
      <c r="D116" s="177"/>
      <c r="K116" s="57"/>
      <c r="P116" s="57"/>
      <c r="Q116" s="57"/>
      <c r="R116" s="57"/>
    </row>
    <row r="117" spans="2:18" ht="24.9" customHeight="1">
      <c r="B117" s="106" t="s">
        <v>140</v>
      </c>
      <c r="C117" s="180">
        <f>IFERROR((C112-C113+C114)/(C115+C116),)</f>
        <v>0</v>
      </c>
      <c r="D117" s="181"/>
      <c r="E117" s="105"/>
      <c r="F117" s="105"/>
      <c r="G117" s="105"/>
      <c r="H117" s="105"/>
      <c r="I117" s="105"/>
      <c r="K117" s="57"/>
      <c r="P117" s="57"/>
      <c r="Q117" s="57"/>
      <c r="R117" s="57"/>
    </row>
    <row r="118" spans="2:18" ht="24.9" customHeight="1">
      <c r="B118" s="34"/>
      <c r="K118" s="57"/>
      <c r="P118" s="57"/>
      <c r="Q118" s="57"/>
    </row>
    <row r="119" spans="2:18" ht="24.9" customHeight="1">
      <c r="B119" s="26" t="s">
        <v>68</v>
      </c>
      <c r="C119" s="33"/>
      <c r="D119" s="33"/>
      <c r="E119" s="33"/>
      <c r="F119" s="33"/>
      <c r="G119" s="33"/>
      <c r="H119" s="33"/>
      <c r="I119" s="33"/>
      <c r="J119" s="103" t="str">
        <f>IF(C18=M31,"ー",IF(COUNTBLANK(C124:D125)&gt;0,"未入力あり","入力完了"))</f>
        <v>未入力あり</v>
      </c>
      <c r="K119" s="57"/>
      <c r="Q119" s="57"/>
    </row>
    <row r="120" spans="2:18" ht="24.9" customHeight="1">
      <c r="B120" s="21" t="s">
        <v>141</v>
      </c>
      <c r="K120" s="57"/>
      <c r="Q120" s="57"/>
    </row>
    <row r="121" spans="2:18" ht="24.9" customHeight="1">
      <c r="B121" s="25" t="s">
        <v>131</v>
      </c>
      <c r="K121" s="57"/>
      <c r="Q121" s="57"/>
    </row>
    <row r="122" spans="2:18" ht="24.9" customHeight="1">
      <c r="B122" s="114" t="s">
        <v>193</v>
      </c>
      <c r="K122" s="57"/>
      <c r="Q122" s="57"/>
    </row>
    <row r="123" spans="2:18" ht="36" customHeight="1">
      <c r="B123" s="43" t="s">
        <v>142</v>
      </c>
      <c r="C123" s="85" t="s">
        <v>195</v>
      </c>
      <c r="D123" s="85" t="s">
        <v>174</v>
      </c>
      <c r="E123" s="125"/>
      <c r="F123" s="125"/>
      <c r="L123" s="21" t="s">
        <v>189</v>
      </c>
    </row>
    <row r="124" spans="2:18" ht="24.9" customHeight="1">
      <c r="B124" s="54" t="s">
        <v>164</v>
      </c>
      <c r="C124" s="102" t="str">
        <f>'【個人】3回目＞計算用シート'!D124</f>
        <v/>
      </c>
      <c r="D124" s="102" t="str">
        <f>IF(C16="","",C16)</f>
        <v/>
      </c>
      <c r="E124" s="126"/>
      <c r="F124" s="126"/>
      <c r="L124" s="21" t="s">
        <v>190</v>
      </c>
    </row>
    <row r="125" spans="2:18" ht="24.9" customHeight="1">
      <c r="B125" s="54" t="s">
        <v>165</v>
      </c>
      <c r="C125" s="122">
        <f>'【個人】3回目＞計算用シート'!D125</f>
        <v>0</v>
      </c>
      <c r="D125" s="109"/>
      <c r="E125" s="127"/>
      <c r="F125" s="127"/>
    </row>
    <row r="126" spans="2:18" ht="24.9" customHeight="1">
      <c r="B126" s="47"/>
      <c r="C126" s="47"/>
      <c r="D126" s="46"/>
      <c r="E126" s="169"/>
      <c r="F126" s="175"/>
      <c r="G126" s="48"/>
      <c r="H126"/>
    </row>
    <row r="127" spans="2:18" ht="24.9" customHeight="1">
      <c r="B127" s="21" t="s">
        <v>34</v>
      </c>
    </row>
  </sheetData>
  <sheetProtection algorithmName="SHA-512" hashValue="9YewvKaJ5IT+/M+yXO2jQTyeNW7/VpEjQzN7cBdf1hiwTDYd8qWz4Mojt2Nq893K4iwMUkQi4gncGVhGG0ChBA==" saltValue="Imr7skEL6aI450/m7RFVzA==" spinCount="100000" sheet="1" objects="1" scenarios="1" selectLockedCells="1"/>
  <mergeCells count="50">
    <mergeCell ref="B106:B110"/>
    <mergeCell ref="E126:F126"/>
    <mergeCell ref="C112:D112"/>
    <mergeCell ref="C113:D113"/>
    <mergeCell ref="C114:D114"/>
    <mergeCell ref="C115:D115"/>
    <mergeCell ref="C116:D116"/>
    <mergeCell ref="C117:D117"/>
    <mergeCell ref="C111:D111"/>
    <mergeCell ref="E46:H46"/>
    <mergeCell ref="E47:H47"/>
    <mergeCell ref="D92:E92"/>
    <mergeCell ref="C105:D105"/>
    <mergeCell ref="E39:F39"/>
    <mergeCell ref="G39:H39"/>
    <mergeCell ref="E40:F40"/>
    <mergeCell ref="G40:H40"/>
    <mergeCell ref="E41:F41"/>
    <mergeCell ref="G41:H41"/>
    <mergeCell ref="E42:F42"/>
    <mergeCell ref="G42:H42"/>
    <mergeCell ref="E43:F43"/>
    <mergeCell ref="G43:H43"/>
    <mergeCell ref="E44:F44"/>
    <mergeCell ref="G44:H44"/>
    <mergeCell ref="E36:F36"/>
    <mergeCell ref="G36:H36"/>
    <mergeCell ref="E37:F37"/>
    <mergeCell ref="G37:H37"/>
    <mergeCell ref="E38:F38"/>
    <mergeCell ref="G38:H38"/>
    <mergeCell ref="B32:B34"/>
    <mergeCell ref="C32:C34"/>
    <mergeCell ref="D32:H32"/>
    <mergeCell ref="D33:D34"/>
    <mergeCell ref="E33:H33"/>
    <mergeCell ref="E35:F35"/>
    <mergeCell ref="G35:H35"/>
    <mergeCell ref="C12:D12"/>
    <mergeCell ref="C20:F20"/>
    <mergeCell ref="C21:F21"/>
    <mergeCell ref="C22:F22"/>
    <mergeCell ref="B23:B24"/>
    <mergeCell ref="C23:F24"/>
    <mergeCell ref="H1:J1"/>
    <mergeCell ref="H2:I2"/>
    <mergeCell ref="H3:I3"/>
    <mergeCell ref="H4:I4"/>
    <mergeCell ref="H5:I5"/>
    <mergeCell ref="H6:I6"/>
  </mergeCells>
  <phoneticPr fontId="2"/>
  <conditionalFormatting sqref="B28:I47 B50:I101">
    <cfRule type="expression" dxfId="14" priority="5">
      <formula>$C$22=$M$47</formula>
    </cfRule>
  </conditionalFormatting>
  <conditionalFormatting sqref="B104:I117">
    <cfRule type="expression" dxfId="12" priority="7">
      <formula>OR($C$20=_4,$C$20=_5,$C$20=_6)</formula>
    </cfRule>
  </conditionalFormatting>
  <conditionalFormatting sqref="B120:I126">
    <cfRule type="expression" dxfId="11" priority="3">
      <formula>$C$18=$M$31</formula>
    </cfRule>
  </conditionalFormatting>
  <conditionalFormatting sqref="C12:D12 C13:C19">
    <cfRule type="containsBlanks" dxfId="10" priority="12">
      <formula>LEN(TRIM(C12))=0</formula>
    </cfRule>
  </conditionalFormatting>
  <conditionalFormatting sqref="C111:D111">
    <cfRule type="expression" dxfId="9" priority="10">
      <formula>$D$110="×"</formula>
    </cfRule>
  </conditionalFormatting>
  <conditionalFormatting sqref="C111:D114 C20:F24 D106:D110 C116 C35:D36 C38:D38 C40:D41 C43:D43 C47:D47 C52:D54 C59:D59 C62:D62 C67:D70 C72:D72 D77:D78 D82:D86 D95">
    <cfRule type="containsBlanks" dxfId="8" priority="14">
      <formula>LEN(TRIM(C20))=0</formula>
    </cfRule>
  </conditionalFormatting>
  <conditionalFormatting sqref="C21:F21">
    <cfRule type="expression" dxfId="7" priority="9">
      <formula>OR($C$20=_1,$C$20=_2,$C$20=_4,$C$20=_5)</formula>
    </cfRule>
  </conditionalFormatting>
  <conditionalFormatting sqref="C22:F24 B104:I117">
    <cfRule type="expression" dxfId="6" priority="4">
      <formula>$C$19=$M$36</formula>
    </cfRule>
  </conditionalFormatting>
  <conditionalFormatting sqref="C22:F24">
    <cfRule type="expression" dxfId="5" priority="8">
      <formula>OR($C$20=_1,$C$20=_2,$C$20=_3)</formula>
    </cfRule>
  </conditionalFormatting>
  <conditionalFormatting sqref="C23:F24">
    <cfRule type="expression" dxfId="4" priority="6">
      <formula>$C$22=$M$46</formula>
    </cfRule>
  </conditionalFormatting>
  <conditionalFormatting sqref="D88">
    <cfRule type="containsBlanks" dxfId="3" priority="13">
      <formula>LEN(TRIM(D88))=0</formula>
    </cfRule>
  </conditionalFormatting>
  <conditionalFormatting sqref="D125">
    <cfRule type="containsBlanks" dxfId="2" priority="11">
      <formula>LEN(TRIM(D125))=0</formula>
    </cfRule>
  </conditionalFormatting>
  <conditionalFormatting sqref="H1">
    <cfRule type="expression" dxfId="1" priority="16">
      <formula>LEN($H$1)&gt;1</formula>
    </cfRule>
  </conditionalFormatting>
  <conditionalFormatting sqref="J2:K6">
    <cfRule type="expression" dxfId="0" priority="15">
      <formula>$J2="未入力あり"</formula>
    </cfRule>
  </conditionalFormatting>
  <dataValidations count="12">
    <dataValidation type="list" allowBlank="1" showInputMessage="1" showErrorMessage="1" sqref="C22:F22" xr:uid="{F28E2374-1B4D-48EE-82AA-9B20636EE1C1}">
      <formula1>IF(OR($C$19=$M$36,$C$20=_1,$C$20=_2,$C$20=_3),"",$M$46:$M$47)</formula1>
    </dataValidation>
    <dataValidation type="date" allowBlank="1" showInputMessage="1" showErrorMessage="1" sqref="C14:C17" xr:uid="{434787BE-122D-474A-8488-57E022E4C6E0}">
      <formula1>45292</formula1>
      <formula2>72686</formula2>
    </dataValidation>
    <dataValidation type="list" allowBlank="1" showInputMessage="1" showErrorMessage="1" sqref="C18" xr:uid="{83846CA2-5889-4C03-85AE-40FC2AAA8BE1}">
      <formula1>$M$30:$M$31</formula1>
    </dataValidation>
    <dataValidation type="date" allowBlank="1" showInputMessage="1" showErrorMessage="1" error="日付形式で入力してください" sqref="C124:E124" xr:uid="{3DB0981D-7973-4A70-9594-A7CE778D43F2}">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8:E88" xr:uid="{6E38FDBE-EFC9-4148-B4A6-34851ED88ED0}">
      <formula1>0.1</formula1>
      <formula2>1E+99</formula2>
    </dataValidation>
    <dataValidation type="decimal" allowBlank="1" showInputMessage="1" showErrorMessage="1" error="半角数字で入力してください。" sqref="C94 C96:C97 C35:H36 C38:H38 C40:H41 C43:H43 C47:D47 C52:D54 C59:D59 C62:D62 C67:D70 C72:D72 C95:E95 C77:C87 C125:E125" xr:uid="{FF050C4B-58AE-472D-BB8C-7FB20657D510}">
      <formula1>-1E+99</formula1>
      <formula2>1E+99</formula2>
    </dataValidation>
    <dataValidation type="whole" operator="greaterThanOrEqual" allowBlank="1" showInputMessage="1" showErrorMessage="1" sqref="C112:C114" xr:uid="{E6C6754D-C819-4476-967D-6B53DE3A9D40}">
      <formula1>0</formula1>
    </dataValidation>
    <dataValidation type="list" allowBlank="1" showInputMessage="1" showErrorMessage="1" sqref="D106:D110" xr:uid="{E367F3C3-FB63-4A9A-920D-523F0E5F8DCF}">
      <formula1>$M$48:$M$49</formula1>
    </dataValidation>
    <dataValidation type="textLength" imeMode="disabled" allowBlank="1" showInputMessage="1" showErrorMessage="1" sqref="C13" xr:uid="{5EDB56A8-C81F-4523-9BB6-F7B94E9FC03C}">
      <formula1>6</formula1>
      <formula2>7</formula2>
    </dataValidation>
    <dataValidation type="list" allowBlank="1" showInputMessage="1" showErrorMessage="1" sqref="C20" xr:uid="{8CB13369-DB3F-4F93-9373-3650B0CECEED}">
      <formula1>$M$38:$M$43</formula1>
    </dataValidation>
    <dataValidation type="list" allowBlank="1" showInputMessage="1" showErrorMessage="1" sqref="C19" xr:uid="{F68C20E9-39A1-4F81-8A0A-FC14BC426886}">
      <formula1>$M$35:$M$36</formula1>
    </dataValidation>
    <dataValidation allowBlank="1" showInputMessage="1" showErrorMessage="1" error="半角数字で入力してください。" sqref="F34 H34" xr:uid="{0C5F0D6E-3318-4638-B71D-FD7114216C40}"/>
  </dataValidations>
  <pageMargins left="0.7" right="0.7" top="0.75" bottom="0.75" header="0.3" footer="0.3"/>
  <pageSetup paperSize="9" scale="16"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5A64949A-AB7B-4E5D-BD36-32AE7D365E13}">
            <xm:f>'【個人】3回目＞計算用シート'!$C$19=$M$35</xm:f>
            <x14:dxf>
              <fill>
                <patternFill>
                  <bgColor theme="0" tint="-0.499984740745262"/>
                </patternFill>
              </fill>
            </x14:dxf>
          </x14:cfRule>
          <xm:sqref>B104:I117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5D89-7948-44D1-8393-959E73FD7D4F}">
  <sheetPr codeName="Sheet6"/>
  <dimension ref="B1:F17"/>
  <sheetViews>
    <sheetView zoomScale="115" zoomScaleNormal="115" workbookViewId="0">
      <selection activeCell="C18" sqref="C18"/>
    </sheetView>
  </sheetViews>
  <sheetFormatPr defaultRowHeight="18"/>
  <cols>
    <col min="2" max="2" width="63" customWidth="1"/>
    <col min="3" max="4" width="20.59765625" customWidth="1"/>
    <col min="5" max="5" width="50.09765625" style="1" customWidth="1"/>
    <col min="6" max="6" width="36" customWidth="1"/>
  </cols>
  <sheetData>
    <row r="1" spans="2:6" s="1" customFormat="1">
      <c r="B1" s="2" t="s">
        <v>35</v>
      </c>
      <c r="C1" s="2" t="s">
        <v>36</v>
      </c>
      <c r="D1" s="2" t="s">
        <v>37</v>
      </c>
      <c r="E1" s="2" t="s">
        <v>38</v>
      </c>
      <c r="F1" s="2" t="s">
        <v>39</v>
      </c>
    </row>
    <row r="2" spans="2:6">
      <c r="B2" s="3" t="s">
        <v>4</v>
      </c>
      <c r="C2" s="4">
        <v>44561</v>
      </c>
      <c r="D2" s="5" t="s">
        <v>40</v>
      </c>
      <c r="E2" s="5" t="s">
        <v>40</v>
      </c>
      <c r="F2" s="5" t="s">
        <v>40</v>
      </c>
    </row>
    <row r="3" spans="2:6">
      <c r="B3" s="3" t="s">
        <v>5</v>
      </c>
      <c r="C3" s="4">
        <v>44561</v>
      </c>
      <c r="D3" s="5" t="s">
        <v>40</v>
      </c>
      <c r="E3" s="5" t="s">
        <v>40</v>
      </c>
      <c r="F3" s="5" t="s">
        <v>40</v>
      </c>
    </row>
    <row r="4" spans="2:6">
      <c r="B4" s="3" t="s">
        <v>41</v>
      </c>
      <c r="C4" s="4">
        <v>44561</v>
      </c>
      <c r="D4" s="5" t="s">
        <v>40</v>
      </c>
      <c r="E4" s="5" t="s">
        <v>40</v>
      </c>
      <c r="F4" s="5" t="s">
        <v>40</v>
      </c>
    </row>
    <row r="5" spans="2:6">
      <c r="B5" s="3" t="s">
        <v>10</v>
      </c>
      <c r="C5" s="4">
        <v>44957</v>
      </c>
      <c r="D5" s="5" t="s">
        <v>42</v>
      </c>
      <c r="E5" s="5" t="s">
        <v>43</v>
      </c>
      <c r="F5" s="5" t="s">
        <v>40</v>
      </c>
    </row>
    <row r="6" spans="2:6">
      <c r="B6" s="3" t="s">
        <v>11</v>
      </c>
      <c r="C6" s="4">
        <v>45046</v>
      </c>
      <c r="D6" s="5" t="s">
        <v>42</v>
      </c>
      <c r="E6" s="5" t="s">
        <v>44</v>
      </c>
      <c r="F6" s="5" t="s">
        <v>40</v>
      </c>
    </row>
    <row r="7" spans="2:6">
      <c r="B7" s="3" t="s">
        <v>13</v>
      </c>
      <c r="C7" s="4">
        <v>45138</v>
      </c>
      <c r="D7" s="5" t="s">
        <v>42</v>
      </c>
      <c r="E7" s="5" t="s">
        <v>44</v>
      </c>
      <c r="F7" s="5" t="s">
        <v>40</v>
      </c>
    </row>
    <row r="8" spans="2:6">
      <c r="B8" s="3" t="s">
        <v>14</v>
      </c>
      <c r="C8" s="4">
        <v>45216</v>
      </c>
      <c r="D8" s="5" t="s">
        <v>42</v>
      </c>
      <c r="E8" s="5" t="s">
        <v>44</v>
      </c>
      <c r="F8" s="5" t="s">
        <v>40</v>
      </c>
    </row>
    <row r="9" spans="2:6">
      <c r="B9" s="3" t="s">
        <v>45</v>
      </c>
      <c r="C9" s="4">
        <v>44911</v>
      </c>
      <c r="D9" s="5" t="s">
        <v>42</v>
      </c>
      <c r="E9" s="5" t="s">
        <v>46</v>
      </c>
      <c r="F9" s="5" t="s">
        <v>47</v>
      </c>
    </row>
    <row r="10" spans="2:6">
      <c r="B10" s="3" t="s">
        <v>15</v>
      </c>
      <c r="C10" s="4">
        <v>45313</v>
      </c>
      <c r="D10" s="5" t="s">
        <v>16</v>
      </c>
      <c r="E10" s="5" t="s">
        <v>48</v>
      </c>
      <c r="F10" s="5" t="s">
        <v>49</v>
      </c>
    </row>
    <row r="11" spans="2:6">
      <c r="B11" s="3" t="s">
        <v>50</v>
      </c>
      <c r="C11" s="4">
        <v>45406</v>
      </c>
      <c r="D11" s="5" t="s">
        <v>16</v>
      </c>
      <c r="E11" s="5" t="s">
        <v>48</v>
      </c>
      <c r="F11" s="5" t="s">
        <v>49</v>
      </c>
    </row>
    <row r="12" spans="2:6">
      <c r="B12" s="3" t="s">
        <v>51</v>
      </c>
      <c r="C12" s="4">
        <v>45473</v>
      </c>
      <c r="D12" s="5" t="s">
        <v>16</v>
      </c>
      <c r="E12" s="5" t="s">
        <v>48</v>
      </c>
      <c r="F12" s="5" t="s">
        <v>49</v>
      </c>
    </row>
    <row r="13" spans="2:6">
      <c r="B13" s="3" t="s">
        <v>52</v>
      </c>
      <c r="C13" s="4">
        <v>45551</v>
      </c>
      <c r="D13" s="5" t="s">
        <v>16</v>
      </c>
      <c r="E13" s="5" t="s">
        <v>48</v>
      </c>
      <c r="F13" s="5" t="s">
        <v>54</v>
      </c>
    </row>
    <row r="14" spans="2:6">
      <c r="B14" s="3" t="s">
        <v>53</v>
      </c>
      <c r="C14" s="4">
        <v>45618</v>
      </c>
      <c r="D14" s="5" t="s">
        <v>16</v>
      </c>
      <c r="E14" s="5" t="s">
        <v>48</v>
      </c>
      <c r="F14" s="5" t="s">
        <v>55</v>
      </c>
    </row>
    <row r="15" spans="2:6">
      <c r="B15" s="3" t="s">
        <v>57</v>
      </c>
      <c r="C15" s="4">
        <v>45618</v>
      </c>
      <c r="D15" s="5" t="s">
        <v>16</v>
      </c>
      <c r="E15" s="5" t="s">
        <v>48</v>
      </c>
      <c r="F15" s="5" t="s">
        <v>55</v>
      </c>
    </row>
    <row r="16" spans="2:6">
      <c r="B16" s="3" t="s">
        <v>130</v>
      </c>
      <c r="C16" s="4">
        <v>46228</v>
      </c>
      <c r="D16" s="5" t="s">
        <v>40</v>
      </c>
      <c r="E16" s="5" t="s">
        <v>40</v>
      </c>
      <c r="F16" s="5" t="s">
        <v>47</v>
      </c>
    </row>
    <row r="17" spans="2:6">
      <c r="B17" s="3" t="s">
        <v>166</v>
      </c>
      <c r="C17" s="4">
        <v>46306</v>
      </c>
      <c r="D17" s="5" t="s">
        <v>40</v>
      </c>
      <c r="E17" s="5" t="s">
        <v>40</v>
      </c>
      <c r="F17" s="5" t="s">
        <v>47</v>
      </c>
    </row>
  </sheetData>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4E8DFD01224144981B93015CD35816" ma:contentTypeVersion="8" ma:contentTypeDescription="Create a new document." ma:contentTypeScope="" ma:versionID="d29e8ebc47721d9af8b201a2facd0506">
  <xsd:schema xmlns:xsd="http://www.w3.org/2001/XMLSchema" xmlns:xs="http://www.w3.org/2001/XMLSchema" xmlns:p="http://schemas.microsoft.com/office/2006/metadata/properties" xmlns:ns2="b30b1fd2-fa42-4e0a-b16a-fe746fdd9c9d" targetNamespace="http://schemas.microsoft.com/office/2006/metadata/properties" ma:root="true" ma:fieldsID="b029534dc9137ebba2f9b7d63b091985" ns2:_="">
    <xsd:import namespace="b30b1fd2-fa42-4e0a-b16a-fe746fdd9c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b1fd2-fa42-4e0a-b16a-fe746fdd9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D99BDB-55E7-4502-A051-AB065775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EE180C-6282-4F16-B0F4-53D594CE5403}">
  <ds:schemaRefs>
    <ds:schemaRef ds:uri="http://purl.org/dc/terms/"/>
    <ds:schemaRef ds:uri="http://purl.org/dc/elements/1.1/"/>
    <ds:schemaRef ds:uri="http://purl.org/dc/dcmitype/"/>
    <ds:schemaRef ds:uri="http://www.w3.org/XML/1998/namespace"/>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10AB49C7-9628-405F-A1C4-0B84E308FC2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37</vt:i4>
      </vt:variant>
    </vt:vector>
  </HeadingPairs>
  <TitlesOfParts>
    <vt:vector size="43" baseType="lpstr">
      <vt:lpstr>事業化状況報告時期計算シート</vt:lpstr>
      <vt:lpstr>【個人】1回目＞計算用シート</vt:lpstr>
      <vt:lpstr>【個人】2回目＞計算用シート</vt:lpstr>
      <vt:lpstr>【個人】3回目＞計算用シート</vt:lpstr>
      <vt:lpstr>【個人】4回目＞計算用シート</vt:lpstr>
      <vt:lpstr>データ用</vt:lpstr>
      <vt:lpstr>'【個人】2回目＞計算用シート'!_1</vt:lpstr>
      <vt:lpstr>'【個人】3回目＞計算用シート'!_1</vt:lpstr>
      <vt:lpstr>'【個人】4回目＞計算用シート'!_1</vt:lpstr>
      <vt:lpstr>_1</vt:lpstr>
      <vt:lpstr>'【個人】2回目＞計算用シート'!_2</vt:lpstr>
      <vt:lpstr>'【個人】3回目＞計算用シート'!_2</vt:lpstr>
      <vt:lpstr>'【個人】4回目＞計算用シート'!_2</vt:lpstr>
      <vt:lpstr>_2</vt:lpstr>
      <vt:lpstr>'【個人】2回目＞計算用シート'!_3</vt:lpstr>
      <vt:lpstr>'【個人】3回目＞計算用シート'!_3</vt:lpstr>
      <vt:lpstr>'【個人】4回目＞計算用シート'!_3</vt:lpstr>
      <vt:lpstr>_3</vt:lpstr>
      <vt:lpstr>'【個人】2回目＞計算用シート'!_4</vt:lpstr>
      <vt:lpstr>'【個人】3回目＞計算用シート'!_4</vt:lpstr>
      <vt:lpstr>'【個人】4回目＞計算用シート'!_4</vt:lpstr>
      <vt:lpstr>_4</vt:lpstr>
      <vt:lpstr>'【個人】2回目＞計算用シート'!_5</vt:lpstr>
      <vt:lpstr>'【個人】3回目＞計算用シート'!_5</vt:lpstr>
      <vt:lpstr>'【個人】4回目＞計算用シート'!_5</vt:lpstr>
      <vt:lpstr>_5</vt:lpstr>
      <vt:lpstr>'【個人】2回目＞計算用シート'!_6</vt:lpstr>
      <vt:lpstr>'【個人】3回目＞計算用シート'!_6</vt:lpstr>
      <vt:lpstr>'【個人】4回目＞計算用シート'!_6</vt:lpstr>
      <vt:lpstr>_6</vt:lpstr>
      <vt:lpstr>'【個人】2回目＞計算用シート'!_7次</vt:lpstr>
      <vt:lpstr>'【個人】3回目＞計算用シート'!_7次</vt:lpstr>
      <vt:lpstr>'【個人】4回目＞計算用シート'!_7次</vt:lpstr>
      <vt:lpstr>_7次</vt:lpstr>
      <vt:lpstr>'【個人】2回目＞計算用シート'!_8_9次</vt:lpstr>
      <vt:lpstr>'【個人】3回目＞計算用シート'!_8_9次</vt:lpstr>
      <vt:lpstr>'【個人】4回目＞計算用シート'!_8_9次</vt:lpstr>
      <vt:lpstr>_8_9次</vt:lpstr>
      <vt:lpstr>'【個人】1回目＞計算用シート'!Print_Area</vt:lpstr>
      <vt:lpstr>'【個人】2回目＞計算用シート'!Print_Area</vt:lpstr>
      <vt:lpstr>'【個人】3回目＞計算用シート'!Print_Area</vt:lpstr>
      <vt:lpstr>'【個人】4回目＞計算用シート'!Print_Area</vt:lpstr>
      <vt:lpstr>事業化状況報告時期計算シート!Print_Area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2025-03-13T08:07:59Z</dcterms:created>
  <dcterms:modified xsi:type="dcterms:W3CDTF">2026-10-28T02:18:10Z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0x010100D54E8DFD01224144981B93015CD35816</vt:lpwstr>
  </property>
</Properties>
</file>