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0" documentId="13_ncr:1_{9D91AA33-1EE0-4BAD-8E31-AA5044A3BFA7}" xr6:coauthVersionLast="47" xr6:coauthVersionMax="47" xr10:uidLastSave="{00000000-0000-0000-0000-000000000000}"/>
  <workbookProtection workbookAlgorithmName="SHA-512" workbookHashValue="NF1ShjW4gYxu8hWNZInbzGzak0WXPAPahysBVT/hPJT0vu/MaYOQyEtFFDMoLXljPvD3xjT32j3yXuyG2t3uGA==" workbookSaltValue="RNotvTA41H7WQnEvfCyoAg==" workbookSpinCount="100000" lockStructure="1"/>
  <bookViews>
    <workbookView xWindow="28680" yWindow="-120" windowWidth="29040" windowHeight="16440" tabRatio="899" activeTab="1" xr2:uid="{A11A6737-7705-40D7-800D-37439176E835}"/>
  </bookViews>
  <sheets>
    <sheet name="事業化状況報告時期計算シート" sheetId="24" r:id="rId1"/>
    <sheet name="【個人】1回目＞計算用シート" sheetId="10" r:id="rId2"/>
    <sheet name="【個人】2回目＞計算用シート" sheetId="31" r:id="rId3"/>
    <sheet name="【個人】3回目＞計算用シート" sheetId="32" r:id="rId4"/>
    <sheet name="【個人】4回目＞計算用シート" sheetId="33" r:id="rId5"/>
    <sheet name="【個人】5回目＞計算用シート" sheetId="34" r:id="rId6"/>
    <sheet name="【個人】6回目＞計算用シート" sheetId="35" r:id="rId7"/>
    <sheet name="データ用" sheetId="5" state="hidden" r:id="rId8"/>
  </sheets>
  <definedNames>
    <definedName name="_1" localSheetId="2">'【個人】2回目＞計算用シート'!$M$33</definedName>
    <definedName name="_1" localSheetId="3">'【個人】3回目＞計算用シート'!$M$33</definedName>
    <definedName name="_1" localSheetId="4">'【個人】4回目＞計算用シート'!$M$33</definedName>
    <definedName name="_1" localSheetId="5">'【個人】5回目＞計算用シート'!$M$33</definedName>
    <definedName name="_1" localSheetId="6">'【個人】6回目＞計算用シート'!$M$33</definedName>
    <definedName name="_1">'【個人】1回目＞計算用シート'!$M$33</definedName>
    <definedName name="_2" localSheetId="2">'【個人】2回目＞計算用シート'!$M$34</definedName>
    <definedName name="_2" localSheetId="3">'【個人】3回目＞計算用シート'!$M$34</definedName>
    <definedName name="_2" localSheetId="4">'【個人】4回目＞計算用シート'!$M$34</definedName>
    <definedName name="_2" localSheetId="5">'【個人】5回目＞計算用シート'!$M$34</definedName>
    <definedName name="_2" localSheetId="6">'【個人】6回目＞計算用シート'!$M$34</definedName>
    <definedName name="_2">'【個人】1回目＞計算用シート'!$M$34</definedName>
    <definedName name="_3" localSheetId="2">'【個人】2回目＞計算用シート'!$M$35</definedName>
    <definedName name="_3" localSheetId="3">'【個人】3回目＞計算用シート'!$M$35</definedName>
    <definedName name="_3" localSheetId="4">'【個人】4回目＞計算用シート'!$M$35</definedName>
    <definedName name="_3" localSheetId="5">'【個人】5回目＞計算用シート'!$M$35</definedName>
    <definedName name="_3" localSheetId="6">'【個人】6回目＞計算用シート'!$M$35</definedName>
    <definedName name="_3">'【個人】1回目＞計算用シート'!$M$35</definedName>
    <definedName name="_4" localSheetId="2">'【個人】2回目＞計算用シート'!$M$36</definedName>
    <definedName name="_4" localSheetId="3">'【個人】3回目＞計算用シート'!$M$36</definedName>
    <definedName name="_4" localSheetId="4">'【個人】4回目＞計算用シート'!$M$36</definedName>
    <definedName name="_4" localSheetId="5">'【個人】5回目＞計算用シート'!$M$36</definedName>
    <definedName name="_4" localSheetId="6">'【個人】6回目＞計算用シート'!$M$36</definedName>
    <definedName name="_4">'【個人】1回目＞計算用シート'!$M$36</definedName>
    <definedName name="_5" localSheetId="2">'【個人】2回目＞計算用シート'!$M$37</definedName>
    <definedName name="_5" localSheetId="3">'【個人】3回目＞計算用シート'!$M$37</definedName>
    <definedName name="_5" localSheetId="4">'【個人】4回目＞計算用シート'!$M$37</definedName>
    <definedName name="_5" localSheetId="5">'【個人】5回目＞計算用シート'!$M$37</definedName>
    <definedName name="_5" localSheetId="6">'【個人】6回目＞計算用シート'!$M$37</definedName>
    <definedName name="_5">'【個人】1回目＞計算用シート'!$M$37</definedName>
    <definedName name="_6" localSheetId="2">'【個人】2回目＞計算用シート'!$M$38</definedName>
    <definedName name="_6" localSheetId="3">'【個人】3回目＞計算用シート'!$M$38</definedName>
    <definedName name="_6" localSheetId="4">'【個人】4回目＞計算用シート'!$M$38</definedName>
    <definedName name="_6" localSheetId="5">'【個人】5回目＞計算用シート'!$M$38</definedName>
    <definedName name="_6" localSheetId="6">'【個人】6回目＞計算用シート'!$M$38</definedName>
    <definedName name="_6">'【個人】1回目＞計算用シート'!$M$38</definedName>
    <definedName name="_7次" localSheetId="2">'【個人】2回目＞計算用シート'!$M$23:$M$24</definedName>
    <definedName name="_7次" localSheetId="3">'【個人】3回目＞計算用シート'!$M$23:$M$24</definedName>
    <definedName name="_7次" localSheetId="4">'【個人】4回目＞計算用シート'!$M$23:$M$24</definedName>
    <definedName name="_7次" localSheetId="5">'【個人】5回目＞計算用シート'!$M$23:$M$24</definedName>
    <definedName name="_7次" localSheetId="6">'【個人】6回目＞計算用シート'!$M$23:$M$24</definedName>
    <definedName name="_7次">'【個人】1回目＞計算用シート'!$M$23:$M$24</definedName>
    <definedName name="_8_9次" localSheetId="2">'【個人】2回目＞計算用シート'!$M$25:$M$26</definedName>
    <definedName name="_8_9次" localSheetId="3">'【個人】3回目＞計算用シート'!$M$25:$M$26</definedName>
    <definedName name="_8_9次" localSheetId="4">'【個人】4回目＞計算用シート'!$M$25:$M$26</definedName>
    <definedName name="_8_9次" localSheetId="5">'【個人】5回目＞計算用シート'!$M$25:$M$26</definedName>
    <definedName name="_8_9次" localSheetId="6">'【個人】6回目＞計算用シート'!$M$25:$M$26</definedName>
    <definedName name="_8_9次">'【個人】1回目＞計算用シート'!$M$25:$M$26</definedName>
    <definedName name="_xlnm._FilterDatabase" localSheetId="1" hidden="1">'【個人】1回目＞計算用シート'!$B$2:$F$19</definedName>
    <definedName name="_xlnm._FilterDatabase" localSheetId="2" hidden="1">'【個人】2回目＞計算用シート'!$B$2:$F$19</definedName>
    <definedName name="_xlnm._FilterDatabase" localSheetId="3" hidden="1">'【個人】3回目＞計算用シート'!$B$2:$F$19</definedName>
    <definedName name="_xlnm._FilterDatabase" localSheetId="4" hidden="1">'【個人】4回目＞計算用シート'!$B$2:$F$19</definedName>
    <definedName name="_xlnm._FilterDatabase" localSheetId="5" hidden="1">'【個人】5回目＞計算用シート'!$B$2:$F$19</definedName>
    <definedName name="_xlnm._FilterDatabase" localSheetId="6" hidden="1">'【個人】6回目＞計算用シート'!$B$2:$F$19</definedName>
    <definedName name="_xlnm.Print_Area" localSheetId="1">'【個人】1回目＞計算用シート'!$A$1:$J$158</definedName>
    <definedName name="_xlnm.Print_Area" localSheetId="2">'【個人】2回目＞計算用シート'!$A$1:$J$156</definedName>
    <definedName name="_xlnm.Print_Area" localSheetId="3">'【個人】3回目＞計算用シート'!$A$1:$J$156</definedName>
    <definedName name="_xlnm.Print_Area" localSheetId="4">'【個人】4回目＞計算用シート'!$A$1:$J$156</definedName>
    <definedName name="_xlnm.Print_Area" localSheetId="5">'【個人】5回目＞計算用シート'!$A$1:$J$156</definedName>
    <definedName name="_xlnm.Print_Area" localSheetId="6">'【個人】6回目＞計算用シート'!$A$1:$J$156</definedName>
    <definedName name="_xlnm.Print_Area" localSheetId="0">事業化状況報告時期計算シート!$A$1:$L$30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6" i="10" l="1" a="1"/>
  <c r="C146" i="10" s="1"/>
  <c r="D111" i="35" l="1"/>
  <c r="D110" i="35"/>
  <c r="D111" i="34"/>
  <c r="D111" i="31"/>
  <c r="D111" i="33"/>
  <c r="D111" i="32"/>
  <c r="E111" i="10"/>
  <c r="D111" i="10"/>
  <c r="J138" i="10" a="1"/>
  <c r="J138" i="10" s="1"/>
  <c r="B126" i="10" l="1"/>
  <c r="B124" i="31"/>
  <c r="B124" i="32"/>
  <c r="B124" i="33"/>
  <c r="B124" i="34"/>
  <c r="B124" i="35"/>
  <c r="C155" i="10"/>
  <c r="C144" i="35"/>
  <c r="C144" i="34"/>
  <c r="C144" i="33"/>
  <c r="C144" i="32"/>
  <c r="C144" i="31"/>
  <c r="C12" i="35" l="1"/>
  <c r="C12" i="34"/>
  <c r="C12" i="33"/>
  <c r="C12" i="32"/>
  <c r="C12" i="31"/>
  <c r="J9" i="10"/>
  <c r="J8" i="35" l="1"/>
  <c r="J8" i="34"/>
  <c r="J8" i="33"/>
  <c r="J8" i="32"/>
  <c r="J8" i="31"/>
  <c r="J8" i="10"/>
  <c r="C143" i="32"/>
  <c r="E143" i="32"/>
  <c r="D143" i="33" s="1"/>
  <c r="D144" i="32"/>
  <c r="C143" i="34"/>
  <c r="E143" i="34"/>
  <c r="D144" i="34"/>
  <c r="C143" i="33"/>
  <c r="E143" i="33"/>
  <c r="D143" i="34" s="1"/>
  <c r="D144" i="33"/>
  <c r="D152" i="33"/>
  <c r="C153" i="33"/>
  <c r="E143" i="10"/>
  <c r="D152" i="10"/>
  <c r="E152" i="10"/>
  <c r="D144" i="31" l="1"/>
  <c r="D143" i="31"/>
  <c r="C79" i="35"/>
  <c r="C22" i="35"/>
  <c r="C79" i="34"/>
  <c r="C22" i="34"/>
  <c r="C79" i="33"/>
  <c r="C22" i="33"/>
  <c r="C79" i="32"/>
  <c r="C22" i="32"/>
  <c r="C79" i="31"/>
  <c r="C22" i="31"/>
  <c r="C79" i="10"/>
  <c r="C22" i="10"/>
  <c r="C148" i="10" a="1"/>
  <c r="C148" i="10" s="1"/>
  <c r="C153" i="35"/>
  <c r="D144" i="35"/>
  <c r="C130" i="35"/>
  <c r="C115" i="35"/>
  <c r="C116" i="35"/>
  <c r="D152" i="35"/>
  <c r="C143" i="35"/>
  <c r="E143" i="35"/>
  <c r="D132" i="35"/>
  <c r="D131" i="35"/>
  <c r="D129" i="35"/>
  <c r="D119" i="35"/>
  <c r="D108" i="35"/>
  <c r="D107" i="35"/>
  <c r="D103" i="35"/>
  <c r="D117" i="35" s="1"/>
  <c r="C103" i="35"/>
  <c r="D101" i="35"/>
  <c r="D118" i="35" s="1"/>
  <c r="C101" i="35"/>
  <c r="D91" i="35"/>
  <c r="C91" i="35"/>
  <c r="D90" i="35"/>
  <c r="C90" i="35"/>
  <c r="D85" i="35"/>
  <c r="D113" i="35" s="1"/>
  <c r="C85" i="35"/>
  <c r="C76" i="35"/>
  <c r="C73" i="35"/>
  <c r="C71" i="35"/>
  <c r="D67" i="35"/>
  <c r="C67" i="35"/>
  <c r="D64" i="35"/>
  <c r="C64" i="35"/>
  <c r="C52" i="35"/>
  <c r="C51" i="35"/>
  <c r="C50" i="35"/>
  <c r="C49" i="35"/>
  <c r="C48" i="35"/>
  <c r="C47" i="35"/>
  <c r="E42" i="35"/>
  <c r="G32" i="35"/>
  <c r="G34" i="35" s="1"/>
  <c r="G37" i="35" s="1"/>
  <c r="G39" i="35" s="1"/>
  <c r="E32" i="35"/>
  <c r="E34" i="35" s="1"/>
  <c r="E37" i="35" s="1"/>
  <c r="E39" i="35" s="1"/>
  <c r="D32" i="35"/>
  <c r="D109" i="35" s="1"/>
  <c r="C32" i="35"/>
  <c r="C34" i="35" s="1"/>
  <c r="C37" i="35" s="1"/>
  <c r="C19" i="35"/>
  <c r="C18" i="35"/>
  <c r="C17" i="35"/>
  <c r="C14" i="35"/>
  <c r="C13" i="35"/>
  <c r="H5" i="35"/>
  <c r="H4" i="35"/>
  <c r="H3" i="35"/>
  <c r="H2" i="35"/>
  <c r="C153" i="34"/>
  <c r="C130" i="34"/>
  <c r="C115" i="34"/>
  <c r="C116" i="34"/>
  <c r="D152" i="34"/>
  <c r="C152" i="35" s="1"/>
  <c r="D143" i="35"/>
  <c r="D132" i="34"/>
  <c r="C132" i="35" s="1"/>
  <c r="D131" i="34"/>
  <c r="C131" i="35" s="1"/>
  <c r="D129" i="34"/>
  <c r="C129" i="35" s="1"/>
  <c r="C121" i="35"/>
  <c r="D119" i="34"/>
  <c r="C119" i="35" s="1"/>
  <c r="D108" i="34"/>
  <c r="C108" i="35" s="1"/>
  <c r="D107" i="34"/>
  <c r="D103" i="34"/>
  <c r="D117" i="34" s="1"/>
  <c r="C117" i="35" s="1"/>
  <c r="C103" i="34"/>
  <c r="D101" i="34"/>
  <c r="D118" i="34" s="1"/>
  <c r="C118" i="35" s="1"/>
  <c r="C101" i="34"/>
  <c r="D91" i="34"/>
  <c r="C91" i="34"/>
  <c r="D90" i="34"/>
  <c r="C90" i="34"/>
  <c r="D85" i="34"/>
  <c r="D113" i="34" s="1"/>
  <c r="C113" i="35" s="1"/>
  <c r="C85" i="34"/>
  <c r="C76" i="34"/>
  <c r="C73" i="34"/>
  <c r="C71" i="34"/>
  <c r="D67" i="34"/>
  <c r="C67" i="34"/>
  <c r="D64" i="34"/>
  <c r="C64" i="34"/>
  <c r="C52" i="34"/>
  <c r="C51" i="34"/>
  <c r="C50" i="34"/>
  <c r="C49" i="34"/>
  <c r="C48" i="34"/>
  <c r="C47" i="34"/>
  <c r="E42" i="34"/>
  <c r="G32" i="34"/>
  <c r="G34" i="34" s="1"/>
  <c r="G37" i="34" s="1"/>
  <c r="G39" i="34" s="1"/>
  <c r="E32" i="34"/>
  <c r="E34" i="34" s="1"/>
  <c r="E37" i="34" s="1"/>
  <c r="E39" i="34" s="1"/>
  <c r="D32" i="34"/>
  <c r="D34" i="34" s="1"/>
  <c r="D37" i="34" s="1"/>
  <c r="D39" i="34" s="1"/>
  <c r="C32" i="34"/>
  <c r="C65" i="34" s="1"/>
  <c r="C19" i="34"/>
  <c r="C18" i="34"/>
  <c r="J138" i="34" s="1" a="1"/>
  <c r="J138" i="34" s="1"/>
  <c r="C17" i="34"/>
  <c r="C14" i="34"/>
  <c r="C13" i="34"/>
  <c r="H5" i="34"/>
  <c r="H4" i="34"/>
  <c r="H3" i="34"/>
  <c r="H2" i="34"/>
  <c r="C130" i="33"/>
  <c r="C115" i="33"/>
  <c r="C116" i="33"/>
  <c r="C130" i="32"/>
  <c r="C152" i="34"/>
  <c r="D132" i="33"/>
  <c r="C132" i="34" s="1"/>
  <c r="D131" i="33"/>
  <c r="C131" i="34" s="1"/>
  <c r="D129" i="33"/>
  <c r="C129" i="34" s="1"/>
  <c r="C121" i="34"/>
  <c r="D119" i="33"/>
  <c r="C119" i="34" s="1"/>
  <c r="D108" i="33"/>
  <c r="C108" i="34" s="1"/>
  <c r="D107" i="33"/>
  <c r="D103" i="33"/>
  <c r="D117" i="33" s="1"/>
  <c r="C117" i="34" s="1"/>
  <c r="C103" i="33"/>
  <c r="D101" i="33"/>
  <c r="D118" i="33" s="1"/>
  <c r="C118" i="34" s="1"/>
  <c r="C101" i="33"/>
  <c r="D91" i="33"/>
  <c r="C91" i="33"/>
  <c r="D90" i="33"/>
  <c r="C90" i="33"/>
  <c r="D85" i="33"/>
  <c r="D113" i="33" s="1"/>
  <c r="C113" i="34" s="1"/>
  <c r="C85" i="33"/>
  <c r="C76" i="33"/>
  <c r="C73" i="33"/>
  <c r="C71" i="33"/>
  <c r="D67" i="33"/>
  <c r="C67" i="33"/>
  <c r="D64" i="33"/>
  <c r="C64" i="33"/>
  <c r="C52" i="33"/>
  <c r="C51" i="33"/>
  <c r="C50" i="33"/>
  <c r="C49" i="33"/>
  <c r="C48" i="33"/>
  <c r="C47" i="33"/>
  <c r="E42" i="33"/>
  <c r="G32" i="33"/>
  <c r="G34" i="33" s="1"/>
  <c r="G37" i="33" s="1"/>
  <c r="G39" i="33" s="1"/>
  <c r="E32" i="33"/>
  <c r="E34" i="33" s="1"/>
  <c r="E37" i="33" s="1"/>
  <c r="E39" i="33" s="1"/>
  <c r="D32" i="33"/>
  <c r="D109" i="33" s="1"/>
  <c r="C32" i="33"/>
  <c r="C34" i="33" s="1"/>
  <c r="C37" i="33" s="1"/>
  <c r="C19" i="33"/>
  <c r="C18" i="33"/>
  <c r="J138" i="33" s="1" a="1"/>
  <c r="J138" i="33" s="1"/>
  <c r="C17" i="33"/>
  <c r="C14" i="33"/>
  <c r="C13" i="33"/>
  <c r="H5" i="33"/>
  <c r="H4" i="33"/>
  <c r="H3" i="33"/>
  <c r="H2" i="33"/>
  <c r="C153" i="32"/>
  <c r="C115" i="32"/>
  <c r="C116" i="32"/>
  <c r="D152" i="32"/>
  <c r="C152" i="33" s="1"/>
  <c r="D132" i="32"/>
  <c r="C132" i="33" s="1"/>
  <c r="D131" i="32"/>
  <c r="C131" i="33" s="1"/>
  <c r="D129" i="32"/>
  <c r="C129" i="33" s="1"/>
  <c r="C121" i="33"/>
  <c r="D119" i="32"/>
  <c r="C119" i="33" s="1"/>
  <c r="D108" i="32"/>
  <c r="C108" i="33" s="1"/>
  <c r="D107" i="32"/>
  <c r="D103" i="32"/>
  <c r="D117" i="32" s="1"/>
  <c r="C117" i="33" s="1"/>
  <c r="C103" i="32"/>
  <c r="D101" i="32"/>
  <c r="D118" i="32" s="1"/>
  <c r="C118" i="33" s="1"/>
  <c r="C101" i="32"/>
  <c r="D91" i="32"/>
  <c r="C91" i="32"/>
  <c r="D90" i="32"/>
  <c r="C90" i="32"/>
  <c r="D85" i="32"/>
  <c r="D113" i="32" s="1"/>
  <c r="C113" i="33" s="1"/>
  <c r="C85" i="32"/>
  <c r="C76" i="32"/>
  <c r="C73" i="32"/>
  <c r="C71" i="32"/>
  <c r="D67" i="32"/>
  <c r="C67" i="32"/>
  <c r="D64" i="32"/>
  <c r="C64" i="32"/>
  <c r="C52" i="32"/>
  <c r="C51" i="32"/>
  <c r="C50" i="32"/>
  <c r="C49" i="32"/>
  <c r="C48" i="32"/>
  <c r="C47" i="32"/>
  <c r="E42" i="32"/>
  <c r="G32" i="32"/>
  <c r="G34" i="32" s="1"/>
  <c r="G37" i="32" s="1"/>
  <c r="G39" i="32" s="1"/>
  <c r="E32" i="32"/>
  <c r="E34" i="32" s="1"/>
  <c r="E37" i="32" s="1"/>
  <c r="E39" i="32" s="1"/>
  <c r="D32" i="32"/>
  <c r="D109" i="32" s="1"/>
  <c r="C109" i="33" s="1"/>
  <c r="C32" i="32"/>
  <c r="C65" i="32" s="1"/>
  <c r="C19" i="32"/>
  <c r="C18" i="32"/>
  <c r="J138" i="32" s="1" a="1"/>
  <c r="J138" i="32" s="1"/>
  <c r="C17" i="32"/>
  <c r="C14" i="32"/>
  <c r="C13" i="32"/>
  <c r="H5" i="32"/>
  <c r="H4" i="32"/>
  <c r="H3" i="32"/>
  <c r="H2" i="32"/>
  <c r="C153" i="31"/>
  <c r="E143" i="31"/>
  <c r="D143" i="32" s="1"/>
  <c r="C143" i="31"/>
  <c r="J138" i="35" l="1" a="1"/>
  <c r="J138" i="35" s="1"/>
  <c r="C107" i="35"/>
  <c r="C107" i="33"/>
  <c r="C107" i="34"/>
  <c r="J9" i="34"/>
  <c r="J2" i="34" s="1"/>
  <c r="J9" i="35"/>
  <c r="J2" i="35" s="1"/>
  <c r="J9" i="32"/>
  <c r="J2" i="32" s="1"/>
  <c r="J9" i="33"/>
  <c r="J2" i="33" s="1"/>
  <c r="C93" i="35"/>
  <c r="D93" i="34"/>
  <c r="D114" i="34" s="1"/>
  <c r="C114" i="35" s="1"/>
  <c r="D65" i="33"/>
  <c r="D133" i="35"/>
  <c r="C65" i="35"/>
  <c r="D133" i="34"/>
  <c r="C93" i="34"/>
  <c r="C93" i="33"/>
  <c r="D93" i="33"/>
  <c r="D114" i="33" s="1"/>
  <c r="C114" i="34" s="1"/>
  <c r="D34" i="33"/>
  <c r="D37" i="33" s="1"/>
  <c r="D39" i="33" s="1"/>
  <c r="C109" i="34"/>
  <c r="C65" i="33"/>
  <c r="D133" i="33"/>
  <c r="D65" i="32"/>
  <c r="C93" i="32"/>
  <c r="D93" i="32"/>
  <c r="D114" i="32" s="1"/>
  <c r="C114" i="33" s="1"/>
  <c r="D133" i="32"/>
  <c r="D34" i="32"/>
  <c r="D37" i="32" s="1"/>
  <c r="D39" i="32" s="1"/>
  <c r="C146" i="35" a="1"/>
  <c r="C146" i="35" s="1"/>
  <c r="C146" i="32" a="1"/>
  <c r="C146" i="32" s="1"/>
  <c r="C146" i="34" a="1"/>
  <c r="C146" i="34" s="1"/>
  <c r="C146" i="33" a="1"/>
  <c r="C146" i="33" s="1"/>
  <c r="C39" i="35"/>
  <c r="C66" i="35"/>
  <c r="D65" i="35"/>
  <c r="D34" i="35"/>
  <c r="D37" i="35" s="1"/>
  <c r="D39" i="35" s="1"/>
  <c r="D93" i="35"/>
  <c r="D114" i="35" s="1"/>
  <c r="C34" i="34"/>
  <c r="C37" i="34" s="1"/>
  <c r="D109" i="34"/>
  <c r="C109" i="35" s="1"/>
  <c r="D65" i="34"/>
  <c r="C39" i="33"/>
  <c r="C66" i="33"/>
  <c r="C34" i="32"/>
  <c r="J22" i="33" l="1"/>
  <c r="J3" i="33" s="1"/>
  <c r="D110" i="34"/>
  <c r="C133" i="35"/>
  <c r="D110" i="33"/>
  <c r="C133" i="34"/>
  <c r="D110" i="32"/>
  <c r="C133" i="33"/>
  <c r="D112" i="35"/>
  <c r="B123" i="35" s="1"/>
  <c r="D120" i="35"/>
  <c r="J22" i="35"/>
  <c r="J3" i="35" s="1"/>
  <c r="C111" i="35"/>
  <c r="C39" i="34"/>
  <c r="J22" i="34" s="1"/>
  <c r="J3" i="34" s="1"/>
  <c r="C66" i="34"/>
  <c r="C37" i="32"/>
  <c r="C110" i="35" l="1"/>
  <c r="C110" i="34"/>
  <c r="C110" i="33"/>
  <c r="D122" i="35"/>
  <c r="D112" i="34"/>
  <c r="B123" i="34" s="1"/>
  <c r="D120" i="34"/>
  <c r="C120" i="35" s="1"/>
  <c r="D135" i="35" s="1"/>
  <c r="C39" i="32"/>
  <c r="J22" i="32" s="1"/>
  <c r="J3" i="32" s="1"/>
  <c r="C66" i="32"/>
  <c r="C112" i="35" l="1"/>
  <c r="C111" i="34"/>
  <c r="D120" i="33"/>
  <c r="D112" i="33"/>
  <c r="B123" i="33" s="1"/>
  <c r="C111" i="33"/>
  <c r="D120" i="32"/>
  <c r="D112" i="32"/>
  <c r="B123" i="32" s="1"/>
  <c r="J79" i="35"/>
  <c r="J4" i="35" s="1"/>
  <c r="D122" i="34"/>
  <c r="C122" i="35" s="1"/>
  <c r="D136" i="35" s="1"/>
  <c r="C148" i="35" s="1" a="1"/>
  <c r="C148" i="35" s="1"/>
  <c r="C112" i="34" l="1"/>
  <c r="D122" i="33"/>
  <c r="C120" i="34"/>
  <c r="D135" i="34" s="1"/>
  <c r="C112" i="33"/>
  <c r="C120" i="33"/>
  <c r="D135" i="33" s="1"/>
  <c r="D122" i="32"/>
  <c r="C122" i="33" s="1"/>
  <c r="J79" i="34"/>
  <c r="J4" i="34" s="1"/>
  <c r="D136" i="33" l="1"/>
  <c r="C148" i="33" s="1" a="1"/>
  <c r="C148" i="33" s="1"/>
  <c r="C122" i="34"/>
  <c r="D136" i="34" s="1"/>
  <c r="C148" i="34" s="1" a="1"/>
  <c r="C148" i="34" s="1"/>
  <c r="J79" i="33"/>
  <c r="J4" i="33" s="1"/>
  <c r="J79" i="32"/>
  <c r="J4" i="32" s="1"/>
  <c r="C130" i="31" l="1"/>
  <c r="D132" i="31"/>
  <c r="C132" i="32" s="1"/>
  <c r="D131" i="31"/>
  <c r="C131" i="32" s="1"/>
  <c r="D129" i="31"/>
  <c r="C129" i="32" s="1"/>
  <c r="C115" i="31"/>
  <c r="C116" i="31"/>
  <c r="C121" i="32"/>
  <c r="D119" i="31"/>
  <c r="C119" i="32" s="1"/>
  <c r="D108" i="31"/>
  <c r="C108" i="32" s="1"/>
  <c r="D107" i="31"/>
  <c r="C19" i="31"/>
  <c r="C18" i="31"/>
  <c r="C146" i="31" s="1" a="1"/>
  <c r="C146" i="31" s="1"/>
  <c r="C17" i="31"/>
  <c r="C14" i="31"/>
  <c r="C13" i="31"/>
  <c r="D152" i="31"/>
  <c r="C152" i="32" s="1"/>
  <c r="D103" i="31"/>
  <c r="C103" i="31"/>
  <c r="D101" i="31"/>
  <c r="C101" i="31"/>
  <c r="D91" i="31"/>
  <c r="C91" i="31"/>
  <c r="D90" i="31"/>
  <c r="C90" i="31"/>
  <c r="D85" i="31"/>
  <c r="C85" i="31"/>
  <c r="C76" i="31"/>
  <c r="C73" i="31"/>
  <c r="C71" i="31"/>
  <c r="D67" i="31"/>
  <c r="C67" i="31"/>
  <c r="D64" i="31"/>
  <c r="C64" i="31"/>
  <c r="C52" i="31"/>
  <c r="C51" i="31"/>
  <c r="C50" i="31"/>
  <c r="C49" i="31"/>
  <c r="C48" i="31"/>
  <c r="C47" i="31"/>
  <c r="E42" i="31"/>
  <c r="G32" i="31"/>
  <c r="G34" i="31" s="1"/>
  <c r="G37" i="31" s="1"/>
  <c r="G39" i="31" s="1"/>
  <c r="E32" i="31"/>
  <c r="E34" i="31" s="1"/>
  <c r="E37" i="31" s="1"/>
  <c r="E39" i="31" s="1"/>
  <c r="D32" i="31"/>
  <c r="C32" i="31"/>
  <c r="C34" i="31" s="1"/>
  <c r="H5" i="31"/>
  <c r="H4" i="31"/>
  <c r="H3" i="31"/>
  <c r="H2" i="31"/>
  <c r="C76" i="10"/>
  <c r="C73" i="10"/>
  <c r="C71" i="10"/>
  <c r="D67" i="10"/>
  <c r="C67" i="10"/>
  <c r="D64" i="10"/>
  <c r="C64" i="10"/>
  <c r="C52" i="10"/>
  <c r="C51" i="10"/>
  <c r="C50" i="10"/>
  <c r="C49" i="10"/>
  <c r="C48" i="10"/>
  <c r="C47" i="10"/>
  <c r="J138" i="31" l="1" a="1"/>
  <c r="J138" i="31" s="1"/>
  <c r="C74" i="10"/>
  <c r="C74" i="31" s="1"/>
  <c r="C74" i="32" s="1"/>
  <c r="C74" i="33" s="1"/>
  <c r="C74" i="34" s="1"/>
  <c r="C74" i="35" s="1"/>
  <c r="C107" i="32"/>
  <c r="J9" i="31"/>
  <c r="J2" i="31" s="1"/>
  <c r="D133" i="31"/>
  <c r="D109" i="31"/>
  <c r="C109" i="32" s="1"/>
  <c r="C93" i="31"/>
  <c r="D93" i="31"/>
  <c r="D113" i="31"/>
  <c r="C113" i="32" s="1"/>
  <c r="D117" i="31"/>
  <c r="C117" i="32" s="1"/>
  <c r="D118" i="31"/>
  <c r="C118" i="32" s="1"/>
  <c r="C37" i="31"/>
  <c r="C65" i="31"/>
  <c r="D34" i="31"/>
  <c r="D37" i="31" s="1"/>
  <c r="D39" i="31" s="1"/>
  <c r="D65" i="31"/>
  <c r="C72" i="10"/>
  <c r="C72" i="31" l="1"/>
  <c r="C75" i="10"/>
  <c r="C77" i="10" s="1"/>
  <c r="D110" i="31"/>
  <c r="C110" i="32" s="1"/>
  <c r="C133" i="32"/>
  <c r="D114" i="31"/>
  <c r="C114" i="32" s="1"/>
  <c r="C66" i="31"/>
  <c r="C39" i="31"/>
  <c r="J22" i="31" s="1"/>
  <c r="J3" i="31" s="1"/>
  <c r="J5" i="32" l="1"/>
  <c r="H1" i="32" s="1"/>
  <c r="C72" i="32"/>
  <c r="C75" i="31"/>
  <c r="C77" i="31" s="1"/>
  <c r="D120" i="31"/>
  <c r="C120" i="32" s="1"/>
  <c r="D135" i="32" s="1"/>
  <c r="C72" i="33" l="1"/>
  <c r="C75" i="32"/>
  <c r="C77" i="32" s="1"/>
  <c r="J5" i="33"/>
  <c r="H1" i="33" s="1"/>
  <c r="C111" i="32"/>
  <c r="D112" i="31"/>
  <c r="C112" i="32" s="1"/>
  <c r="D122" i="31"/>
  <c r="B123" i="31" l="1"/>
  <c r="C72" i="34"/>
  <c r="C75" i="33"/>
  <c r="C77" i="33" s="1"/>
  <c r="J5" i="34"/>
  <c r="H1" i="34" s="1"/>
  <c r="J79" i="31"/>
  <c r="J4" i="31" s="1"/>
  <c r="C122" i="32"/>
  <c r="D136" i="32" s="1"/>
  <c r="C148" i="32" s="1" a="1"/>
  <c r="C148" i="32" s="1"/>
  <c r="C75" i="34" l="1"/>
  <c r="C77" i="34" s="1"/>
  <c r="C72" i="35"/>
  <c r="C75" i="35" s="1"/>
  <c r="C77" i="35" s="1"/>
  <c r="J5" i="35"/>
  <c r="H1" i="35" s="1"/>
  <c r="H5" i="10"/>
  <c r="C152" i="31" l="1"/>
  <c r="J5" i="31" s="1"/>
  <c r="H1" i="31" s="1"/>
  <c r="J5" i="10" l="1"/>
  <c r="D19" i="24"/>
  <c r="H4" i="10"/>
  <c r="H3" i="10"/>
  <c r="H2" i="10"/>
  <c r="D29" i="24" l="1"/>
  <c r="D23" i="24"/>
  <c r="D21" i="24"/>
  <c r="D27" i="24"/>
  <c r="D25" i="24"/>
  <c r="D133" i="10" l="1"/>
  <c r="C133" i="10"/>
  <c r="E132" i="10"/>
  <c r="E131" i="10"/>
  <c r="E129" i="10"/>
  <c r="E119" i="10"/>
  <c r="C119" i="31" s="1"/>
  <c r="D109" i="10"/>
  <c r="C109" i="10"/>
  <c r="E108" i="10"/>
  <c r="E107" i="10"/>
  <c r="D103" i="10"/>
  <c r="E117" i="10" s="1"/>
  <c r="C103" i="10"/>
  <c r="D101" i="10"/>
  <c r="C101" i="10"/>
  <c r="D91" i="10"/>
  <c r="C91" i="10"/>
  <c r="D90" i="10"/>
  <c r="C90" i="10"/>
  <c r="D85" i="10"/>
  <c r="E113" i="10" s="1"/>
  <c r="C85" i="10"/>
  <c r="E42" i="10"/>
  <c r="G32" i="10"/>
  <c r="G34" i="10" s="1"/>
  <c r="G37" i="10" s="1"/>
  <c r="G39" i="10" s="1"/>
  <c r="E32" i="10"/>
  <c r="E34" i="10" s="1"/>
  <c r="E37" i="10" s="1"/>
  <c r="E39" i="10" s="1"/>
  <c r="D32" i="10"/>
  <c r="C32" i="10"/>
  <c r="F19" i="24"/>
  <c r="C107" i="31" l="1"/>
  <c r="C132" i="31"/>
  <c r="C108" i="31"/>
  <c r="C121" i="31"/>
  <c r="C129" i="31"/>
  <c r="C113" i="31"/>
  <c r="C117" i="31"/>
  <c r="C131" i="31"/>
  <c r="E118" i="10"/>
  <c r="C110" i="10"/>
  <c r="C65" i="10"/>
  <c r="D110" i="10"/>
  <c r="D65" i="10"/>
  <c r="J2" i="10"/>
  <c r="F29" i="24"/>
  <c r="F27" i="24"/>
  <c r="F21" i="24"/>
  <c r="F25" i="24"/>
  <c r="F23" i="24"/>
  <c r="H19" i="24"/>
  <c r="C93" i="10"/>
  <c r="D93" i="10"/>
  <c r="E114" i="10" s="1"/>
  <c r="D34" i="10"/>
  <c r="D37" i="10" s="1"/>
  <c r="D39" i="10" s="1"/>
  <c r="E109" i="10"/>
  <c r="C109" i="31" s="1"/>
  <c r="C34" i="10"/>
  <c r="C37" i="10" s="1"/>
  <c r="E133" i="10"/>
  <c r="E110" i="10" l="1"/>
  <c r="C110" i="31" s="1"/>
  <c r="C133" i="31"/>
  <c r="C118" i="31"/>
  <c r="C114" i="31"/>
  <c r="C111" i="10"/>
  <c r="C39" i="10"/>
  <c r="J22" i="10" s="1"/>
  <c r="J3" i="10" s="1"/>
  <c r="C66" i="10"/>
  <c r="H27" i="24"/>
  <c r="H23" i="24"/>
  <c r="H21" i="24"/>
  <c r="H29" i="24"/>
  <c r="H25" i="24"/>
  <c r="D112" i="10" l="1"/>
  <c r="B124" i="10" s="1"/>
  <c r="C111" i="31"/>
  <c r="C112" i="10"/>
  <c r="B123" i="10" s="1"/>
  <c r="C120" i="10"/>
  <c r="D120" i="10"/>
  <c r="E112" i="10" l="1"/>
  <c r="B125" i="10" s="1"/>
  <c r="E120" i="10"/>
  <c r="E122" i="10" s="1"/>
  <c r="C122" i="31" s="1"/>
  <c r="D136" i="31" s="1"/>
  <c r="D122" i="10"/>
  <c r="J79" i="10" s="1"/>
  <c r="C122" i="10"/>
  <c r="C120" i="31" l="1"/>
  <c r="D135" i="31" s="1"/>
  <c r="C112" i="31"/>
  <c r="E135" i="10"/>
  <c r="E136" i="10"/>
  <c r="J4" i="10"/>
  <c r="H1" i="10" s="1"/>
  <c r="C148" i="31" l="1" a="1"/>
  <c r="C148" i="3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10" authorId="0" shapeId="0" xr:uid="{C78A59A1-82BE-4117-B999-22B0C8AE5AD8}">
      <text>
        <r>
          <rPr>
            <sz val="12"/>
            <color indexed="81"/>
            <rFont val="Yu Gothic UI"/>
            <family val="3"/>
            <charset val="128"/>
          </rPr>
          <t>譲受対象事業が個人事業主の場合、以下の計算で算出してください。
経費計（㉜）-利益割引料（㉒）-繰戻額等計（㊲）+繰入額等計（㊷）
※括弧内の数値は所得税青色申告決算上の項目番号</t>
        </r>
      </text>
    </comment>
    <comment ref="C142" authorId="0" shapeId="0" xr:uid="{0DCBA081-71B2-448B-B236-29C73C73D110}">
      <text>
        <r>
          <rPr>
            <sz val="9"/>
            <color indexed="81"/>
            <rFont val="MS P ゴシック"/>
            <family val="3"/>
            <charset val="128"/>
          </rPr>
          <t>公募時点での賃金を記入してください。</t>
        </r>
      </text>
    </comment>
    <comment ref="D142" authorId="0" shapeId="0" xr:uid="{CDE5D3A7-F223-46E1-9414-38663D895E09}">
      <text>
        <r>
          <rPr>
            <sz val="9"/>
            <color indexed="81"/>
            <rFont val="MS P ゴシック"/>
            <family val="3"/>
            <charset val="128"/>
          </rPr>
          <t>補助事業終了日(補助事業を終えた日)を含む月の賃金を記入してください。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10" authorId="0" shapeId="0" xr:uid="{88983091-6C60-4A61-AED5-8AD2775A1676}">
      <text>
        <r>
          <rPr>
            <sz val="12"/>
            <color indexed="81"/>
            <rFont val="Yu Gothic UI"/>
            <family val="3"/>
            <charset val="128"/>
          </rPr>
          <t>譲受対象事業が個人事業主の場合、以下の計算で算出してください。
経費計（㉜）-利益割引料（㉒）-繰戻額等計（㊲）+繰入額等計（㊷）
※括弧内の数値は所得税青色申告決算上の項目番号</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10" authorId="0" shapeId="0" xr:uid="{1CB8FA67-6C4C-410D-B71C-C74A318F64A4}">
      <text>
        <r>
          <rPr>
            <sz val="12"/>
            <color indexed="81"/>
            <rFont val="Yu Gothic UI"/>
            <family val="3"/>
            <charset val="128"/>
          </rPr>
          <t>譲受対象事業が個人事業主の場合、以下の計算で算出してください。
経費計（㉜）-利益割引料（㉒）-繰戻額等計（㊲）+繰入額等計（㊷）
※括弧内の数値は所得税青色申告決算上の項目番号</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10" authorId="0" shapeId="0" xr:uid="{07658DB9-63BA-415F-9207-9CB4F93E3BAF}">
      <text>
        <r>
          <rPr>
            <sz val="12"/>
            <color indexed="81"/>
            <rFont val="Yu Gothic UI"/>
            <family val="3"/>
            <charset val="128"/>
          </rPr>
          <t>譲受対象事業が個人事業主の場合、以下の計算で算出してください。
経費計（㉜）-利益割引料（㉒）-繰戻額等計（㊲）+繰入額等計（㊷）
※括弧内の数値は所得税青色申告決算上の項目番号</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10" authorId="0" shapeId="0" xr:uid="{FF2BC216-698F-4806-9E51-A64F4B0F6269}">
      <text>
        <r>
          <rPr>
            <sz val="12"/>
            <color indexed="81"/>
            <rFont val="Yu Gothic UI"/>
            <family val="3"/>
            <charset val="128"/>
          </rPr>
          <t>譲受対象事業が個人事業主の場合、以下の計算で算出してください。
経費計（㉜）-利益割引料（㉒）-繰戻額等計（㊲）+繰入額等計（㊷）
※括弧内の数値は所得税青色申告決算上の項目番号</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10" authorId="0" shapeId="0" xr:uid="{6D79D348-61F5-47C9-A51E-33B67B671683}">
      <text>
        <r>
          <rPr>
            <sz val="12"/>
            <color indexed="81"/>
            <rFont val="Yu Gothic UI"/>
            <family val="3"/>
            <charset val="128"/>
          </rPr>
          <t>譲受対象事業が個人事業主の場合、以下の計算で算出してください。
経費計（㉜）-利益割引料（㉒）-繰戻額等計（㊲）+繰入額等計（㊷）
※括弧内の数値は所得税青色申告決算上の項目番号</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<sst xmlns="http://schemas.openxmlformats.org/spreadsheetml/2006/main" count="1296" uniqueCount="260">
  <si>
    <t>＜記載に際しての注意事項＞</t>
    <rPh sb="1" eb="3">
      <t>キサイ</t>
    </rPh>
    <rPh sb="4" eb="5">
      <t>サイ</t>
    </rPh>
    <rPh sb="8" eb="10">
      <t>チュウイ</t>
    </rPh>
    <rPh sb="10" eb="12">
      <t>ジコウ</t>
    </rPh>
    <phoneticPr fontId="2"/>
  </si>
  <si>
    <t>・薄黄色セルの数値の入力部分については、該当がない部分も必ず「0」を入力してください。</t>
    <rPh sb="1" eb="4">
      <t>ウスキイロ</t>
    </rPh>
    <rPh sb="7" eb="9">
      <t>スウチ</t>
    </rPh>
    <rPh sb="10" eb="12">
      <t>ニュウリョク</t>
    </rPh>
    <rPh sb="12" eb="14">
      <t>ブブン</t>
    </rPh>
    <rPh sb="20" eb="22">
      <t>ガイトウ</t>
    </rPh>
    <rPh sb="25" eb="27">
      <t>ブブン</t>
    </rPh>
    <rPh sb="28" eb="29">
      <t>カナラ</t>
    </rPh>
    <rPh sb="34" eb="36">
      <t>ニュウリョク</t>
    </rPh>
    <phoneticPr fontId="2"/>
  </si>
  <si>
    <t>Ⅰ.事業者情報と報告概要</t>
    <rPh sb="2" eb="4">
      <t>ジギョウ</t>
    </rPh>
    <rPh sb="4" eb="5">
      <t>シャ</t>
    </rPh>
    <rPh sb="5" eb="7">
      <t>ジョウホウ</t>
    </rPh>
    <rPh sb="8" eb="10">
      <t>ホウコク</t>
    </rPh>
    <rPh sb="10" eb="12">
      <t>ガイヨウ</t>
    </rPh>
    <phoneticPr fontId="2"/>
  </si>
  <si>
    <t>事業者情報</t>
    <rPh sb="0" eb="3">
      <t>ジギョウシャ</t>
    </rPh>
    <rPh sb="3" eb="5">
      <t>ジョウホウ</t>
    </rPh>
    <phoneticPr fontId="2"/>
  </si>
  <si>
    <t>令和2年度第3次補正予算 事業承継・引継ぎ補助金（第1次公募）</t>
    <rPh sb="25" eb="26">
      <t>ダイ</t>
    </rPh>
    <rPh sb="27" eb="30">
      <t>ジコウボ</t>
    </rPh>
    <phoneticPr fontId="2"/>
  </si>
  <si>
    <t>令和2年度第3次補正予算 事業承継・引継ぎ補助金（第2次公募）</t>
    <rPh sb="25" eb="26">
      <t>ダイ</t>
    </rPh>
    <rPh sb="27" eb="30">
      <t>ジコウボ</t>
    </rPh>
    <phoneticPr fontId="2"/>
  </si>
  <si>
    <t>補助事業者名</t>
    <rPh sb="0" eb="5">
      <t>ホジョジギョウシャ</t>
    </rPh>
    <rPh sb="5" eb="6">
      <t>メイ</t>
    </rPh>
    <phoneticPr fontId="2"/>
  </si>
  <si>
    <t>交付決定通知書等に記載のある補助事業者名を入力してください。</t>
    <rPh sb="14" eb="19">
      <t>ホジョジギョウシャ</t>
    </rPh>
    <rPh sb="19" eb="20">
      <t>メイ</t>
    </rPh>
    <phoneticPr fontId="2"/>
  </si>
  <si>
    <t>交付申請番号</t>
    <rPh sb="0" eb="4">
      <t>コウフシンセイ</t>
    </rPh>
    <rPh sb="4" eb="6">
      <t>バンゴウ</t>
    </rPh>
    <phoneticPr fontId="2"/>
  </si>
  <si>
    <t>交付決定通知書等に記載のある交付申請番号（大文字の英字と数字の組み合わせ）を入力してください。</t>
    <rPh sb="0" eb="4">
      <t>コウフケッテイ</t>
    </rPh>
    <rPh sb="4" eb="7">
      <t>ツウチショ</t>
    </rPh>
    <rPh sb="7" eb="8">
      <t>トウ</t>
    </rPh>
    <rPh sb="9" eb="11">
      <t>キサイ</t>
    </rPh>
    <rPh sb="14" eb="20">
      <t>コウフシンセイバンゴウ</t>
    </rPh>
    <rPh sb="21" eb="24">
      <t>オオモジ</t>
    </rPh>
    <rPh sb="25" eb="27">
      <t>エイジ</t>
    </rPh>
    <rPh sb="28" eb="30">
      <t>スウジ</t>
    </rPh>
    <rPh sb="31" eb="32">
      <t>ク</t>
    </rPh>
    <rPh sb="33" eb="34">
      <t>ア</t>
    </rPh>
    <rPh sb="38" eb="40">
      <t>ニュウリョク</t>
    </rPh>
    <phoneticPr fontId="2"/>
  </si>
  <si>
    <t>令和3年度補正予算 事業承継・引継ぎ補助金（第1次公募）</t>
    <rPh sb="22" eb="23">
      <t>ダイ</t>
    </rPh>
    <rPh sb="24" eb="27">
      <t>ジコウボ</t>
    </rPh>
    <phoneticPr fontId="2"/>
  </si>
  <si>
    <t>令和3年度補正予算 事業承継・引継ぎ補助金（第2次公募）</t>
    <rPh sb="22" eb="23">
      <t>ダイ</t>
    </rPh>
    <rPh sb="24" eb="27">
      <t>ジコウボ</t>
    </rPh>
    <phoneticPr fontId="2"/>
  </si>
  <si>
    <t>期首年月日</t>
    <rPh sb="0" eb="5">
      <t>キシュネンガッピ</t>
    </rPh>
    <phoneticPr fontId="2"/>
  </si>
  <si>
    <t>今回の報告対象となる事業年度の期首年月日を記入してください。（202X年X月X日）</t>
    <rPh sb="0" eb="2">
      <t>コンカイ</t>
    </rPh>
    <rPh sb="3" eb="5">
      <t>ホウコク</t>
    </rPh>
    <rPh sb="5" eb="7">
      <t>タイショウ</t>
    </rPh>
    <rPh sb="10" eb="12">
      <t>ジギョウ</t>
    </rPh>
    <rPh sb="12" eb="14">
      <t>ネンド</t>
    </rPh>
    <rPh sb="15" eb="17">
      <t>キシュ</t>
    </rPh>
    <rPh sb="17" eb="20">
      <t>ネンガッピ</t>
    </rPh>
    <rPh sb="21" eb="23">
      <t>キニュウ</t>
    </rPh>
    <rPh sb="35" eb="36">
      <t>ネン</t>
    </rPh>
    <rPh sb="37" eb="38">
      <t>ガツ</t>
    </rPh>
    <rPh sb="39" eb="40">
      <t>ニチ</t>
    </rPh>
    <phoneticPr fontId="2"/>
  </si>
  <si>
    <t>令和3年度補正予算 事業承継・引継ぎ補助金（第3次公募）</t>
    <rPh sb="22" eb="23">
      <t>ダイ</t>
    </rPh>
    <rPh sb="24" eb="27">
      <t>ジコウボ</t>
    </rPh>
    <phoneticPr fontId="2"/>
  </si>
  <si>
    <t>今回の報告対象となる事業年度の期末年月日を記入してください。（202X年X月X日）</t>
    <rPh sb="0" eb="2">
      <t>コンカイ</t>
    </rPh>
    <rPh sb="3" eb="5">
      <t>ホウコク</t>
    </rPh>
    <rPh sb="5" eb="7">
      <t>タイショウ</t>
    </rPh>
    <rPh sb="10" eb="12">
      <t>ジギョウ</t>
    </rPh>
    <rPh sb="12" eb="14">
      <t>ネンド</t>
    </rPh>
    <rPh sb="15" eb="17">
      <t>キマツ</t>
    </rPh>
    <rPh sb="17" eb="20">
      <t>ネンガッピ</t>
    </rPh>
    <rPh sb="21" eb="23">
      <t>キニュウ</t>
    </rPh>
    <rPh sb="35" eb="36">
      <t>ネン</t>
    </rPh>
    <rPh sb="37" eb="38">
      <t>ガツ</t>
    </rPh>
    <rPh sb="39" eb="40">
      <t>ニチ</t>
    </rPh>
    <phoneticPr fontId="2"/>
  </si>
  <si>
    <t>令和3年度補正予算 事業承継・引継ぎ補助金（第4次公募）</t>
    <rPh sb="22" eb="23">
      <t>ダイ</t>
    </rPh>
    <rPh sb="24" eb="27">
      <t>ジコウボ</t>
    </rPh>
    <phoneticPr fontId="2"/>
  </si>
  <si>
    <t>中小企業生産性革命推進事業 事業承継・引継ぎ補助金（第5次公募）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</si>
  <si>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該当あり</t>
    <rPh sb="0" eb="2">
      <t>ガイトウ</t>
    </rPh>
    <phoneticPr fontId="2"/>
  </si>
  <si>
    <t>該当なし</t>
    <rPh sb="0" eb="2">
      <t>ガイトウ</t>
    </rPh>
    <phoneticPr fontId="2"/>
  </si>
  <si>
    <t>Ⅱ.年度事業化及び収益状況の概要</t>
    <phoneticPr fontId="2"/>
  </si>
  <si>
    <t>区分経理_損益計算書（全体／補助事業）</t>
    <rPh sb="0" eb="4">
      <t>クブンケイリ</t>
    </rPh>
    <rPh sb="5" eb="7">
      <t>ソンエキ</t>
    </rPh>
    <rPh sb="7" eb="10">
      <t>ケイサンショ</t>
    </rPh>
    <rPh sb="11" eb="13">
      <t>ゼンタイ</t>
    </rPh>
    <rPh sb="14" eb="18">
      <t>ホジョジギョウ</t>
    </rPh>
    <phoneticPr fontId="2"/>
  </si>
  <si>
    <t>（単位：円）</t>
    <rPh sb="1" eb="3">
      <t>タンイ</t>
    </rPh>
    <rPh sb="4" eb="5">
      <t>エン</t>
    </rPh>
    <phoneticPr fontId="2"/>
  </si>
  <si>
    <t>事業別の損益</t>
    <rPh sb="0" eb="2">
      <t>ジギョウ</t>
    </rPh>
    <rPh sb="2" eb="3">
      <t>ベツ</t>
    </rPh>
    <rPh sb="4" eb="6">
      <t>ソンエキ</t>
    </rPh>
    <phoneticPr fontId="2"/>
  </si>
  <si>
    <r>
      <t>補助事業以外の事業／部門分</t>
    </r>
    <r>
      <rPr>
        <sz val="11"/>
        <color rgb="FF0070C0"/>
        <rFont val="游ゴシック"/>
        <family val="3"/>
        <charset val="128"/>
      </rPr>
      <t>（任意入力）</t>
    </r>
    <rPh sb="0" eb="4">
      <t>ホジョジギョウ</t>
    </rPh>
    <rPh sb="4" eb="6">
      <t>イガイ</t>
    </rPh>
    <rPh sb="7" eb="9">
      <t>ジギョウ</t>
    </rPh>
    <rPh sb="10" eb="12">
      <t>ブモン</t>
    </rPh>
    <rPh sb="12" eb="13">
      <t>ブン</t>
    </rPh>
    <rPh sb="14" eb="16">
      <t>ニンイ</t>
    </rPh>
    <rPh sb="16" eb="18">
      <t>ニュウリョク</t>
    </rPh>
    <phoneticPr fontId="2"/>
  </si>
  <si>
    <t>事業名</t>
    <rPh sb="0" eb="3">
      <t>ジギョウメイ</t>
    </rPh>
    <phoneticPr fontId="2"/>
  </si>
  <si>
    <t>補助事業以外の従事者</t>
    <rPh sb="0" eb="4">
      <t>ホジョジギョウ</t>
    </rPh>
    <rPh sb="4" eb="6">
      <t>イガイ</t>
    </rPh>
    <rPh sb="7" eb="10">
      <t>ジュウジシャ</t>
    </rPh>
    <phoneticPr fontId="2"/>
  </si>
  <si>
    <t>従業員数(名)</t>
    <rPh sb="0" eb="4">
      <t>ジュウギョウインスウ</t>
    </rPh>
    <rPh sb="5" eb="6">
      <t>メイ</t>
    </rPh>
    <phoneticPr fontId="2"/>
  </si>
  <si>
    <t>Ⅲ.生産性向上に関する報告</t>
    <rPh sb="2" eb="4">
      <t>セイサン</t>
    </rPh>
    <rPh sb="4" eb="5">
      <t>セイ</t>
    </rPh>
    <rPh sb="5" eb="7">
      <t>コウジョウ</t>
    </rPh>
    <rPh sb="8" eb="9">
      <t>カン</t>
    </rPh>
    <rPh sb="11" eb="13">
      <t>ホウコク</t>
    </rPh>
    <phoneticPr fontId="2"/>
  </si>
  <si>
    <t>その他</t>
    <rPh sb="2" eb="3">
      <t>タ</t>
    </rPh>
    <phoneticPr fontId="3"/>
  </si>
  <si>
    <t>合計</t>
    <rPh sb="0" eb="2">
      <t>ゴウケイ</t>
    </rPh>
    <phoneticPr fontId="3"/>
  </si>
  <si>
    <t>繰延資産償却</t>
    <rPh sb="0" eb="2">
      <t>クリノベ</t>
    </rPh>
    <rPh sb="2" eb="4">
      <t>シサン</t>
    </rPh>
    <rPh sb="4" eb="6">
      <t>ショウキャク</t>
    </rPh>
    <phoneticPr fontId="4"/>
  </si>
  <si>
    <t>普通償却（小計）</t>
    <rPh sb="0" eb="2">
      <t>フツウ</t>
    </rPh>
    <rPh sb="2" eb="4">
      <t>ショウキャク</t>
    </rPh>
    <rPh sb="5" eb="7">
      <t>ショウケイ</t>
    </rPh>
    <phoneticPr fontId="3"/>
  </si>
  <si>
    <t>今回報告時</t>
    <rPh sb="0" eb="2">
      <t>コンカイ</t>
    </rPh>
    <rPh sb="2" eb="4">
      <t>ホウコク</t>
    </rPh>
    <rPh sb="4" eb="5">
      <t>ジ</t>
    </rPh>
    <phoneticPr fontId="2"/>
  </si>
  <si>
    <t>（うち、普通償却額）</t>
    <phoneticPr fontId="2"/>
  </si>
  <si>
    <t>（うち、特別償却額）</t>
    <phoneticPr fontId="2"/>
  </si>
  <si>
    <t>（以下余白）</t>
    <rPh sb="1" eb="3">
      <t>イカ</t>
    </rPh>
    <rPh sb="3" eb="5">
      <t>ヨハク</t>
    </rPh>
    <phoneticPr fontId="2"/>
  </si>
  <si>
    <t>補助金名</t>
    <rPh sb="0" eb="4">
      <t>ホジョキンメイ</t>
    </rPh>
    <phoneticPr fontId="2"/>
  </si>
  <si>
    <t>補助事業完了期限日</t>
    <rPh sb="0" eb="4">
      <t>ホジョジギョウ</t>
    </rPh>
    <rPh sb="4" eb="6">
      <t>カンリョウ</t>
    </rPh>
    <rPh sb="6" eb="9">
      <t>キゲンビ</t>
    </rPh>
    <phoneticPr fontId="2"/>
  </si>
  <si>
    <t>生産性向上要件</t>
    <rPh sb="0" eb="3">
      <t>セイサンセイ</t>
    </rPh>
    <rPh sb="3" eb="5">
      <t>コウジョウ</t>
    </rPh>
    <rPh sb="5" eb="7">
      <t>ヨウケン</t>
    </rPh>
    <phoneticPr fontId="2"/>
  </si>
  <si>
    <t>生産性向上要件（補足）</t>
    <rPh sb="0" eb="3">
      <t>セイサンセイ</t>
    </rPh>
    <rPh sb="3" eb="5">
      <t>コウジョウ</t>
    </rPh>
    <rPh sb="5" eb="7">
      <t>ヨウケン</t>
    </rPh>
    <rPh sb="8" eb="10">
      <t>ホソク</t>
    </rPh>
    <phoneticPr fontId="2"/>
  </si>
  <si>
    <t>賃上げ要件</t>
    <rPh sb="0" eb="2">
      <t>チンア</t>
    </rPh>
    <rPh sb="3" eb="5">
      <t>ヨウケン</t>
    </rPh>
    <phoneticPr fontId="2"/>
  </si>
  <si>
    <t>n/a</t>
    <phoneticPr fontId="2"/>
  </si>
  <si>
    <t>令和3年度当初予算 事業承継・引継ぎ補助金</t>
    <phoneticPr fontId="2"/>
  </si>
  <si>
    <t>該当あり/なし</t>
    <rPh sb="0" eb="2">
      <t>ガイトウ</t>
    </rPh>
    <phoneticPr fontId="2"/>
  </si>
  <si>
    <t>補助上限額引上げの要件（400→600万円）</t>
    <rPh sb="0" eb="5">
      <t>ホジョジョウゲンガク</t>
    </rPh>
    <rPh sb="5" eb="7">
      <t>ヒキア</t>
    </rPh>
    <rPh sb="9" eb="11">
      <t>ヨウケン</t>
    </rPh>
    <rPh sb="19" eb="20">
      <t>マン</t>
    </rPh>
    <rPh sb="20" eb="21">
      <t>エン</t>
    </rPh>
    <phoneticPr fontId="2"/>
  </si>
  <si>
    <t>補助上限額引上げの要件（400→600万円）</t>
    <rPh sb="0" eb="5">
      <t>ホジョジョウゲンガク</t>
    </rPh>
    <rPh sb="5" eb="7">
      <t>ヒキア</t>
    </rPh>
    <rPh sb="9" eb="11">
      <t>ヨウケン</t>
    </rPh>
    <phoneticPr fontId="2"/>
  </si>
  <si>
    <t>令和4年度当初予算 事業承継・引継ぎ補助金</t>
    <phoneticPr fontId="2"/>
  </si>
  <si>
    <t>補助上限額引上げの要件（300→500万円）</t>
    <rPh sb="0" eb="5">
      <t>ホジョジョウゲンガク</t>
    </rPh>
    <rPh sb="5" eb="7">
      <t>ヒキア</t>
    </rPh>
    <rPh sb="9" eb="11">
      <t>ヨウケン</t>
    </rPh>
    <phoneticPr fontId="2"/>
  </si>
  <si>
    <t>加点要素</t>
    <rPh sb="0" eb="2">
      <t>カテン</t>
    </rPh>
    <rPh sb="2" eb="4">
      <t>ヨウソ</t>
    </rPh>
    <phoneticPr fontId="2"/>
  </si>
  <si>
    <t>申請上の必須要件</t>
    <rPh sb="0" eb="3">
      <t>シンセイジョウ</t>
    </rPh>
    <rPh sb="4" eb="6">
      <t>ヒッス</t>
    </rPh>
    <rPh sb="6" eb="8">
      <t>ヨウケン</t>
    </rPh>
    <phoneticPr fontId="2"/>
  </si>
  <si>
    <t>補助上限額引上げの要件</t>
    <rPh sb="0" eb="5">
      <t>ホジョジョウゲンガク</t>
    </rPh>
    <rPh sb="5" eb="7">
      <t>ヒキア</t>
    </rPh>
    <rPh sb="9" eb="11">
      <t>ヨウケン</t>
    </rPh>
    <phoneticPr fontId="2"/>
  </si>
  <si>
    <t>中小企業生産性革命推進事業 事業承継・引継ぎ補助金（第6次公募）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</si>
  <si>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事業承継・引継ぎ補助金（第7次公募）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</si>
  <si>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事業承継・引継ぎ補助金（第8次公募）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</si>
  <si>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中小企業生産性革命推進事業 事業承継・引継ぎ補助金（第9次公募）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8" eb="31">
      <t>ジコウボ</t>
    </rPh>
    <phoneticPr fontId="2"/>
  </si>
  <si>
    <t>補助上限額引上げの要件/加点要素</t>
    <rPh sb="0" eb="5">
      <t>ホジョジョウゲンガク</t>
    </rPh>
    <rPh sb="5" eb="7">
      <t>ヒキア</t>
    </rPh>
    <rPh sb="9" eb="11">
      <t>ヨウケン</t>
    </rPh>
    <rPh sb="12" eb="14">
      <t>カテン</t>
    </rPh>
    <rPh sb="14" eb="16">
      <t>ヨウソ</t>
    </rPh>
    <phoneticPr fontId="2"/>
  </si>
  <si>
    <t>補助上限額引上げの要件/加点要素</t>
    <rPh sb="0" eb="5">
      <t>ホジョジョウゲンガク</t>
    </rPh>
    <rPh sb="5" eb="7">
      <t>ヒキア</t>
    </rPh>
    <rPh sb="9" eb="11">
      <t>ヨウケン</t>
    </rPh>
    <phoneticPr fontId="2"/>
  </si>
  <si>
    <t>中小企業生産性革命推進事業 事業承継・引継ぎ補助金（第10次公募）</t>
    <rPh sb="0" eb="4">
      <t>チュウショウキギョウ</t>
    </rPh>
    <rPh sb="4" eb="7">
      <t>セイサンセイ</t>
    </rPh>
    <rPh sb="7" eb="9">
      <t>カクメイ</t>
    </rPh>
    <rPh sb="9" eb="13">
      <t>スイシンジギョウ</t>
    </rPh>
    <rPh sb="14" eb="18">
      <t>ジギョウショウケイ</t>
    </rPh>
    <rPh sb="19" eb="21">
      <t>ヒキツ</t>
    </rPh>
    <rPh sb="22" eb="25">
      <t>ホジョキン</t>
    </rPh>
    <rPh sb="26" eb="27">
      <t>ダイ</t>
    </rPh>
    <rPh sb="29" eb="32">
      <t>ジコウボ</t>
    </rPh>
    <phoneticPr fontId="2"/>
  </si>
  <si>
    <t>賃上げ要件の充足による加点を申請している事業者は「該当あり」を選択してください。</t>
    <rPh sb="0" eb="2">
      <t>チンア</t>
    </rPh>
    <rPh sb="3" eb="5">
      <t>ヨウケン</t>
    </rPh>
    <rPh sb="6" eb="8">
      <t>ジュウソク</t>
    </rPh>
    <rPh sb="11" eb="13">
      <t>カテン</t>
    </rPh>
    <rPh sb="14" eb="16">
      <t>シンセイ</t>
    </rPh>
    <rPh sb="20" eb="23">
      <t>ジギョウシャ</t>
    </rPh>
    <rPh sb="25" eb="27">
      <t>ガイトウ</t>
    </rPh>
    <rPh sb="31" eb="33">
      <t>センタク</t>
    </rPh>
    <phoneticPr fontId="2"/>
  </si>
  <si>
    <r>
      <t xml:space="preserve">（単位：円）
</t>
    </r>
    <r>
      <rPr>
        <sz val="11"/>
        <color rgb="FF0070C0"/>
        <rFont val="游ゴシック"/>
        <family val="3"/>
        <charset val="128"/>
      </rPr>
      <t>※青字数字は、所得税青色申告決算書上の項目番号を示しています</t>
    </r>
    <rPh sb="1" eb="3">
      <t>タンイ</t>
    </rPh>
    <rPh sb="4" eb="5">
      <t>エン</t>
    </rPh>
    <rPh sb="9" eb="10">
      <t>ジ</t>
    </rPh>
    <phoneticPr fontId="2"/>
  </si>
  <si>
    <r>
      <t>差引原価（売上原価）　</t>
    </r>
    <r>
      <rPr>
        <sz val="11"/>
        <color rgb="FF0070C0"/>
        <rFont val="游ゴシック"/>
        <family val="3"/>
        <charset val="128"/>
      </rPr>
      <t>⑥</t>
    </r>
    <rPh sb="0" eb="4">
      <t>サシヒキゲンカ</t>
    </rPh>
    <rPh sb="5" eb="7">
      <t>ウリアゲ</t>
    </rPh>
    <rPh sb="7" eb="9">
      <t>ゲンカ</t>
    </rPh>
    <phoneticPr fontId="1"/>
  </si>
  <si>
    <r>
      <t>売上高　</t>
    </r>
    <r>
      <rPr>
        <sz val="11"/>
        <color rgb="FF0070C0"/>
        <rFont val="游ゴシック"/>
        <family val="3"/>
        <charset val="128"/>
      </rPr>
      <t>①</t>
    </r>
    <rPh sb="0" eb="2">
      <t>ウリアゲ</t>
    </rPh>
    <rPh sb="2" eb="3">
      <t>ダカ</t>
    </rPh>
    <phoneticPr fontId="1"/>
  </si>
  <si>
    <r>
      <t>差引金額（売上総利益）　</t>
    </r>
    <r>
      <rPr>
        <sz val="11"/>
        <color rgb="FF0070C0"/>
        <rFont val="游ゴシック"/>
        <family val="3"/>
        <charset val="128"/>
      </rPr>
      <t>⑦</t>
    </r>
    <rPh sb="0" eb="4">
      <t>サシヒキキンガク</t>
    </rPh>
    <rPh sb="5" eb="7">
      <t>ウリア</t>
    </rPh>
    <rPh sb="7" eb="10">
      <t>ソウリエキ</t>
    </rPh>
    <phoneticPr fontId="1"/>
  </si>
  <si>
    <r>
      <t>経費　計（経費合計額）　</t>
    </r>
    <r>
      <rPr>
        <sz val="11"/>
        <color rgb="FF0070C0"/>
        <rFont val="游ゴシック"/>
        <family val="3"/>
        <charset val="128"/>
      </rPr>
      <t>㉜</t>
    </r>
    <rPh sb="0" eb="2">
      <t>ケイヒ</t>
    </rPh>
    <rPh sb="3" eb="4">
      <t>ケイ</t>
    </rPh>
    <rPh sb="5" eb="10">
      <t>ケイヒゴウケイガク</t>
    </rPh>
    <phoneticPr fontId="1"/>
  </si>
  <si>
    <r>
      <t>差引金額　</t>
    </r>
    <r>
      <rPr>
        <sz val="11"/>
        <color rgb="FF0070C0"/>
        <rFont val="游ゴシック"/>
        <family val="3"/>
        <charset val="128"/>
      </rPr>
      <t>㉝</t>
    </r>
    <rPh sb="0" eb="4">
      <t>サシヒキキンガク</t>
    </rPh>
    <phoneticPr fontId="1"/>
  </si>
  <si>
    <r>
      <t>繰戻額等　計　</t>
    </r>
    <r>
      <rPr>
        <b/>
        <sz val="11"/>
        <color rgb="FF0070C0"/>
        <rFont val="游ゴシック"/>
        <family val="3"/>
        <charset val="128"/>
      </rPr>
      <t>㊲</t>
    </r>
    <rPh sb="0" eb="2">
      <t>クリモドシ</t>
    </rPh>
    <rPh sb="2" eb="3">
      <t>ガク</t>
    </rPh>
    <rPh sb="3" eb="4">
      <t>トウ</t>
    </rPh>
    <rPh sb="5" eb="6">
      <t>ケイ</t>
    </rPh>
    <phoneticPr fontId="1"/>
  </si>
  <si>
    <r>
      <t>繰入額等　計　</t>
    </r>
    <r>
      <rPr>
        <b/>
        <sz val="11"/>
        <color rgb="FF0070C0"/>
        <rFont val="游ゴシック"/>
        <family val="3"/>
        <charset val="128"/>
      </rPr>
      <t>㊷</t>
    </r>
    <rPh sb="0" eb="3">
      <t>クリイレガク</t>
    </rPh>
    <rPh sb="3" eb="4">
      <t>トウ</t>
    </rPh>
    <rPh sb="5" eb="6">
      <t>ケイ</t>
    </rPh>
    <phoneticPr fontId="1"/>
  </si>
  <si>
    <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</si>
  <si>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青色申告特別控除　</t>
    </r>
    <r>
      <rPr>
        <b/>
        <sz val="11"/>
        <color rgb="FF0070C0"/>
        <rFont val="游ゴシック"/>
        <family val="3"/>
        <charset val="128"/>
      </rPr>
      <t>㊹</t>
    </r>
    <rPh sb="0" eb="4">
      <t>アオイロシンコク</t>
    </rPh>
    <rPh sb="4" eb="6">
      <t>トクベツ</t>
    </rPh>
    <rPh sb="6" eb="8">
      <t>コウジョ</t>
    </rPh>
    <phoneticPr fontId="1"/>
  </si>
  <si>
    <r>
      <t>所得金額　</t>
    </r>
    <r>
      <rPr>
        <b/>
        <sz val="11"/>
        <color rgb="FF0070C0"/>
        <rFont val="游ゴシック"/>
        <family val="3"/>
        <charset val="128"/>
      </rPr>
      <t>㊺</t>
    </r>
    <rPh sb="0" eb="2">
      <t>ショトク</t>
    </rPh>
    <rPh sb="2" eb="4">
      <t>キンガク</t>
    </rPh>
    <phoneticPr fontId="1"/>
  </si>
  <si>
    <r>
      <t>専従者給与</t>
    </r>
    <r>
      <rPr>
        <b/>
        <sz val="11"/>
        <color rgb="FF0070C0"/>
        <rFont val="游ゴシック"/>
        <family val="3"/>
        <charset val="128"/>
        <scheme val="minor"/>
      </rPr>
      <t>　㊳</t>
    </r>
    <rPh sb="0" eb="3">
      <t>センジュウシャ</t>
    </rPh>
    <rPh sb="3" eb="5">
      <t>キュウヨ</t>
    </rPh>
    <phoneticPr fontId="29"/>
  </si>
  <si>
    <r>
      <rPr>
        <sz val="10"/>
        <color theme="1"/>
        <rFont val="游ゴシック"/>
        <family val="3"/>
        <charset val="128"/>
        <scheme val="minor"/>
      </rPr>
      <t>青色申告特別控除前の所得金額　</t>
    </r>
    <r>
      <rPr>
        <b/>
        <sz val="11"/>
        <color rgb="FF0070C0"/>
        <rFont val="游ゴシック"/>
        <family val="3"/>
        <charset val="128"/>
      </rPr>
      <t>㊸</t>
    </r>
    <rPh sb="0" eb="4">
      <t>アオイロシンコク</t>
    </rPh>
    <rPh sb="4" eb="6">
      <t>トクベツ</t>
    </rPh>
    <rPh sb="6" eb="8">
      <t>コウジョ</t>
    </rPh>
    <rPh sb="8" eb="9">
      <t>マエ</t>
    </rPh>
    <rPh sb="10" eb="12">
      <t>ショトク</t>
    </rPh>
    <rPh sb="12" eb="14">
      <t>キンガク</t>
    </rPh>
    <phoneticPr fontId="1"/>
  </si>
  <si>
    <r>
      <t>福利厚生費　</t>
    </r>
    <r>
      <rPr>
        <b/>
        <sz val="11"/>
        <color rgb="FF0070C0"/>
        <rFont val="游ゴシック"/>
        <family val="3"/>
        <charset val="128"/>
        <scheme val="minor"/>
      </rPr>
      <t>⑲</t>
    </r>
    <rPh sb="0" eb="2">
      <t>フクリ</t>
    </rPh>
    <rPh sb="2" eb="5">
      <t>コウセイヒ</t>
    </rPh>
    <phoneticPr fontId="4"/>
  </si>
  <si>
    <r>
      <t>専従者給与　</t>
    </r>
    <r>
      <rPr>
        <b/>
        <sz val="11"/>
        <color rgb="FF0070C0"/>
        <rFont val="游ゴシック"/>
        <family val="3"/>
        <charset val="128"/>
        <scheme val="minor"/>
      </rPr>
      <t>㊳</t>
    </r>
    <rPh sb="0" eb="3">
      <t>センジュウシャ</t>
    </rPh>
    <rPh sb="3" eb="5">
      <t>キュウヨ</t>
    </rPh>
    <phoneticPr fontId="4"/>
  </si>
  <si>
    <t>法定福利費</t>
    <rPh sb="0" eb="2">
      <t>ホウテイ</t>
    </rPh>
    <rPh sb="2" eb="5">
      <t>フクリヒ</t>
    </rPh>
    <phoneticPr fontId="4"/>
  </si>
  <si>
    <t>全体</t>
    <rPh sb="0" eb="2">
      <t>ゼンタイ</t>
    </rPh>
    <phoneticPr fontId="2"/>
  </si>
  <si>
    <t>合計</t>
    <rPh sb="0" eb="2">
      <t>ゴウケイ</t>
    </rPh>
    <phoneticPr fontId="31"/>
  </si>
  <si>
    <r>
      <t>③差引金額（売上総利益）</t>
    </r>
    <r>
      <rPr>
        <b/>
        <sz val="11"/>
        <color rgb="FF0070C0"/>
        <rFont val="游ゴシック"/>
        <family val="3"/>
        <charset val="128"/>
        <scheme val="minor"/>
      </rPr>
      <t>　⑦</t>
    </r>
    <rPh sb="1" eb="3">
      <t>サシヒキ</t>
    </rPh>
    <rPh sb="3" eb="5">
      <t>キンガク</t>
    </rPh>
    <phoneticPr fontId="2"/>
  </si>
  <si>
    <t>④販売費および一般管理費計算は以下の表で行ってください（単位：円）</t>
    <rPh sb="1" eb="4">
      <t>ハンバイヒ</t>
    </rPh>
    <rPh sb="7" eb="12">
      <t>イッパンカンリヒ</t>
    </rPh>
    <rPh sb="12" eb="14">
      <t>ケイサン</t>
    </rPh>
    <rPh sb="15" eb="17">
      <t>イカ</t>
    </rPh>
    <rPh sb="18" eb="19">
      <t>ヒョウ</t>
    </rPh>
    <rPh sb="20" eb="21">
      <t>オコナ</t>
    </rPh>
    <rPh sb="28" eb="30">
      <t>タンイ</t>
    </rPh>
    <rPh sb="31" eb="32">
      <t>エン</t>
    </rPh>
    <phoneticPr fontId="2"/>
  </si>
  <si>
    <t>青色申告書の転記箇所</t>
    <rPh sb="0" eb="5">
      <t>アオイロシンコクショ</t>
    </rPh>
    <rPh sb="6" eb="10">
      <t>テンキカショ</t>
    </rPh>
    <phoneticPr fontId="2"/>
  </si>
  <si>
    <t>今回報告時</t>
    <rPh sb="0" eb="2">
      <t>コンカイ</t>
    </rPh>
    <rPh sb="2" eb="5">
      <t>ホウコクジ</t>
    </rPh>
    <phoneticPr fontId="2"/>
  </si>
  <si>
    <t>経費計（㉜）</t>
    <rPh sb="0" eb="3">
      <t>ケイヒケイ</t>
    </rPh>
    <phoneticPr fontId="2"/>
  </si>
  <si>
    <t>利子割引料（㉒）</t>
    <rPh sb="0" eb="2">
      <t>リシ</t>
    </rPh>
    <rPh sb="2" eb="5">
      <t>ワリビキリョウ</t>
    </rPh>
    <phoneticPr fontId="2"/>
  </si>
  <si>
    <t>繰戻額等計（㊲）</t>
    <rPh sb="0" eb="2">
      <t>クリモドシ</t>
    </rPh>
    <rPh sb="2" eb="3">
      <t>ガク</t>
    </rPh>
    <rPh sb="3" eb="4">
      <t>トウ</t>
    </rPh>
    <rPh sb="4" eb="5">
      <t>ケイ</t>
    </rPh>
    <phoneticPr fontId="2"/>
  </si>
  <si>
    <t>繰入額等計（㊷）</t>
    <rPh sb="0" eb="3">
      <t>クリイレガク</t>
    </rPh>
    <rPh sb="3" eb="4">
      <t>トウ</t>
    </rPh>
    <rPh sb="4" eb="5">
      <t>ケイ</t>
    </rPh>
    <phoneticPr fontId="2"/>
  </si>
  <si>
    <t>合計</t>
    <rPh sb="0" eb="2">
      <t>ゴウケイ</t>
    </rPh>
    <phoneticPr fontId="2"/>
  </si>
  <si>
    <t>⑤営業利益（③-④）</t>
  </si>
  <si>
    <r>
      <t>①売上高　</t>
    </r>
    <r>
      <rPr>
        <b/>
        <sz val="11"/>
        <color rgb="FF0070C0"/>
        <rFont val="游ゴシック"/>
        <family val="3"/>
        <charset val="128"/>
        <scheme val="minor"/>
      </rPr>
      <t>①</t>
    </r>
    <phoneticPr fontId="2"/>
  </si>
  <si>
    <r>
      <t>④販売費及び一般管理費</t>
    </r>
    <r>
      <rPr>
        <b/>
        <sz val="11"/>
        <color rgb="FF0070C0"/>
        <rFont val="游ゴシック"/>
        <family val="3"/>
        <charset val="128"/>
        <scheme val="minor"/>
      </rPr>
      <t xml:space="preserve"> ※下参照</t>
    </r>
    <rPh sb="13" eb="14">
      <t>シタ</t>
    </rPh>
    <rPh sb="14" eb="16">
      <t>サンショウ</t>
    </rPh>
    <phoneticPr fontId="2"/>
  </si>
  <si>
    <t>中小企業生産性革命推進事業 事業承継・M&amp;A補助金（第11次公募）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</si>
  <si>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r>
      <t>給料賃金　</t>
    </r>
    <r>
      <rPr>
        <b/>
        <sz val="11"/>
        <color rgb="FF0070C0"/>
        <rFont val="游ゴシック"/>
        <family val="3"/>
        <charset val="128"/>
        <scheme val="minor"/>
      </rPr>
      <t>⑳</t>
    </r>
    <rPh sb="0" eb="2">
      <t>キュウリョウ</t>
    </rPh>
    <rPh sb="2" eb="4">
      <t>チンギン</t>
    </rPh>
    <phoneticPr fontId="29"/>
  </si>
  <si>
    <r>
      <t>給料賃金　</t>
    </r>
    <r>
      <rPr>
        <b/>
        <sz val="11"/>
        <color rgb="FF0070C0"/>
        <rFont val="游ゴシック"/>
        <family val="3"/>
        <charset val="128"/>
        <scheme val="minor"/>
      </rPr>
      <t>⑳</t>
    </r>
    <rPh sb="0" eb="2">
      <t>キュウリョウ</t>
    </rPh>
    <rPh sb="2" eb="4">
      <t>チンギン</t>
    </rPh>
    <phoneticPr fontId="4"/>
  </si>
  <si>
    <r>
      <t>②差引原価（売上原価）　</t>
    </r>
    <r>
      <rPr>
        <b/>
        <sz val="11"/>
        <color rgb="FF0070C0"/>
        <rFont val="游ゴシック"/>
        <family val="3"/>
        <charset val="128"/>
        <scheme val="minor"/>
      </rPr>
      <t>⑥</t>
    </r>
    <phoneticPr fontId="2"/>
  </si>
  <si>
    <t>・入力ヒントをセル内のメモにて記載している項目がございますので、適宜ご確認の上、入力してください。</t>
    <rPh sb="1" eb="3">
      <t>ニュウリョク</t>
    </rPh>
    <rPh sb="15" eb="17">
      <t>キサイ</t>
    </rPh>
    <rPh sb="21" eb="23">
      <t>コウモク</t>
    </rPh>
    <rPh sb="32" eb="34">
      <t>テキギ</t>
    </rPh>
    <rPh sb="35" eb="37">
      <t>カクニン</t>
    </rPh>
    <rPh sb="38" eb="39">
      <t>ウエ</t>
    </rPh>
    <rPh sb="40" eb="42">
      <t>ニュウリョク</t>
    </rPh>
    <phoneticPr fontId="2"/>
  </si>
  <si>
    <t>加点に伴う賃上げ申請</t>
    <rPh sb="0" eb="2">
      <t>カテン</t>
    </rPh>
    <rPh sb="3" eb="4">
      <t>トモナ</t>
    </rPh>
    <rPh sb="5" eb="7">
      <t>チンア</t>
    </rPh>
    <rPh sb="8" eb="10">
      <t>シンセイ</t>
    </rPh>
    <phoneticPr fontId="2"/>
  </si>
  <si>
    <t>前事業年度</t>
    <rPh sb="0" eb="1">
      <t>マエ</t>
    </rPh>
    <rPh sb="1" eb="3">
      <t>ジギョウ</t>
    </rPh>
    <rPh sb="3" eb="5">
      <t>ネンド</t>
    </rPh>
    <phoneticPr fontId="2"/>
  </si>
  <si>
    <t>（単位：円/時）</t>
    <rPh sb="1" eb="3">
      <t>タンイ</t>
    </rPh>
    <rPh sb="4" eb="5">
      <t>エン</t>
    </rPh>
    <rPh sb="6" eb="7">
      <t>ジ</t>
    </rPh>
    <phoneticPr fontId="2"/>
  </si>
  <si>
    <t>事業化状況報告時期の確認シート</t>
  </si>
  <si>
    <t>※本ファイル「事業化状況報告時期の確認シート」は、事業化状況報告の提出タイミングを</t>
  </si>
  <si>
    <t>◆計算ツール</t>
    <rPh sb="1" eb="3">
      <t>ケイサン</t>
    </rPh>
    <phoneticPr fontId="37"/>
  </si>
  <si>
    <t>補助金の振込完了年月(交付年月)と該当する決算月を以下の薄黄色セルで選択してください。</t>
    <rPh sb="0" eb="3">
      <t>ホジョキン</t>
    </rPh>
    <rPh sb="4" eb="6">
      <t>フリコミ</t>
    </rPh>
    <rPh sb="6" eb="8">
      <t>カンリョウ</t>
    </rPh>
    <rPh sb="8" eb="9">
      <t>ネン</t>
    </rPh>
    <rPh sb="9" eb="10">
      <t>ツキ</t>
    </rPh>
    <rPh sb="13" eb="15">
      <t>ネンガツ</t>
    </rPh>
    <rPh sb="17" eb="19">
      <t>ガイトウ</t>
    </rPh>
    <rPh sb="21" eb="23">
      <t>ケッサン</t>
    </rPh>
    <rPh sb="23" eb="24">
      <t>ツキ</t>
    </rPh>
    <rPh sb="25" eb="27">
      <t>イカ</t>
    </rPh>
    <rPh sb="28" eb="31">
      <t>ウスキイロ</t>
    </rPh>
    <rPh sb="34" eb="36">
      <t>センタク</t>
    </rPh>
    <phoneticPr fontId="37"/>
  </si>
  <si>
    <t>・振込完了年月が</t>
  </si>
  <si>
    <t>年</t>
    <rPh sb="0" eb="1">
      <t>ネン</t>
    </rPh>
    <phoneticPr fontId="37"/>
  </si>
  <si>
    <t>月</t>
    <rPh sb="0" eb="1">
      <t>ツキ</t>
    </rPh>
    <phoneticPr fontId="37"/>
  </si>
  <si>
    <t>である。</t>
    <phoneticPr fontId="37"/>
  </si>
  <si>
    <t>・決算月が</t>
    <rPh sb="1" eb="3">
      <t>ケッサン</t>
    </rPh>
    <rPh sb="3" eb="4">
      <t>ツキ</t>
    </rPh>
    <phoneticPr fontId="37"/>
  </si>
  <si>
    <t>◆計算結果</t>
    <rPh sb="1" eb="5">
      <t>ケイサンケッカ</t>
    </rPh>
    <phoneticPr fontId="37"/>
  </si>
  <si>
    <t>事業化状況報告時期は以下の通りです。</t>
    <rPh sb="0" eb="3">
      <t>ジギョウカ</t>
    </rPh>
    <rPh sb="3" eb="5">
      <t>ジョウキョウ</t>
    </rPh>
    <rPh sb="5" eb="9">
      <t>ホウコクジキ</t>
    </rPh>
    <rPh sb="10" eb="12">
      <t>イカ</t>
    </rPh>
    <rPh sb="13" eb="14">
      <t>トオ</t>
    </rPh>
    <phoneticPr fontId="37"/>
  </si>
  <si>
    <r>
      <rPr>
        <sz val="11"/>
        <color rgb="FF000000"/>
        <rFont val="Yu Gothic"/>
        <family val="3"/>
        <charset val="128"/>
      </rPr>
      <t>上部の薄黄色セルで選択された年月をもとに、以下の薄青色セルに</t>
    </r>
    <r>
      <rPr>
        <u/>
        <sz val="11"/>
        <color rgb="FF000000"/>
        <rFont val="Yu Gothic"/>
        <family val="3"/>
        <charset val="128"/>
      </rPr>
      <t>自動で</t>
    </r>
    <r>
      <rPr>
        <sz val="11"/>
        <color rgb="FF000000"/>
        <rFont val="Yu Gothic"/>
        <family val="3"/>
        <charset val="128"/>
      </rPr>
      <t>反映されます。</t>
    </r>
  </si>
  <si>
    <t>・1回目の報告時期：</t>
    <rPh sb="2" eb="4">
      <t>カイメ</t>
    </rPh>
    <rPh sb="5" eb="9">
      <t>ホウコクジキ</t>
    </rPh>
    <phoneticPr fontId="37"/>
  </si>
  <si>
    <t>日</t>
    <rPh sb="0" eb="1">
      <t>ニチ</t>
    </rPh>
    <phoneticPr fontId="37"/>
  </si>
  <si>
    <t>から90日以内</t>
    <rPh sb="4" eb="5">
      <t>ニチ</t>
    </rPh>
    <rPh sb="5" eb="7">
      <t>イナイ</t>
    </rPh>
    <phoneticPr fontId="37"/>
  </si>
  <si>
    <t>・2回目の報告時期：</t>
    <rPh sb="2" eb="4">
      <t>カイメ</t>
    </rPh>
    <rPh sb="5" eb="7">
      <t>ホウコク</t>
    </rPh>
    <rPh sb="7" eb="8">
      <t>ジ</t>
    </rPh>
    <phoneticPr fontId="37"/>
  </si>
  <si>
    <t>から90日以内</t>
    <rPh sb="4" eb="5">
      <t>ニチ</t>
    </rPh>
    <phoneticPr fontId="37"/>
  </si>
  <si>
    <t>・3回目の報告時期：</t>
    <rPh sb="2" eb="4">
      <t>カイメ</t>
    </rPh>
    <rPh sb="5" eb="7">
      <t>ホウコク</t>
    </rPh>
    <rPh sb="7" eb="9">
      <t>ジキ</t>
    </rPh>
    <phoneticPr fontId="37"/>
  </si>
  <si>
    <t>から90日以内</t>
    <phoneticPr fontId="37"/>
  </si>
  <si>
    <t>・4回目の報告時期：</t>
    <rPh sb="2" eb="4">
      <t>カイメ</t>
    </rPh>
    <rPh sb="5" eb="7">
      <t>ホウコク</t>
    </rPh>
    <rPh sb="7" eb="9">
      <t>ジキ</t>
    </rPh>
    <phoneticPr fontId="37"/>
  </si>
  <si>
    <t>確認するための計算シートです。</t>
    <rPh sb="0" eb="2">
      <t>カクニン</t>
    </rPh>
    <rPh sb="7" eb="9">
      <t>ケイサン</t>
    </rPh>
    <phoneticPr fontId="37"/>
  </si>
  <si>
    <t>時点（年月）</t>
    <rPh sb="3" eb="5">
      <t>ネンゲツ</t>
    </rPh>
    <phoneticPr fontId="2"/>
  </si>
  <si>
    <t>中小企業生産性革命推進事業 事業承継・M&amp;A補助金（第12次公募）</t>
    <rPh sb="0" eb="4">
      <t>チュウショウキギョウ</t>
    </rPh>
    <rPh sb="4" eb="7">
      <t>セイサンセイ</t>
    </rPh>
    <rPh sb="7" eb="9">
      <t>カクメイ</t>
    </rPh>
    <rPh sb="9" eb="13">
      <t>スイシンジギョウ</t>
    </rPh>
    <rPh sb="14" eb="18">
      <t>ジギョウショウケイ</t>
    </rPh>
    <rPh sb="22" eb="25">
      <t>ホジョキン</t>
    </rPh>
    <rPh sb="26" eb="27">
      <t>ダイ</t>
    </rPh>
    <rPh sb="29" eb="32">
      <t>ジコウボ</t>
    </rPh>
    <phoneticPr fontId="2"/>
  </si>
  <si>
    <t>補助事業完了日(補助金振込完了日)
を含む事業年度の期首</t>
    <rPh sb="0" eb="2">
      <t>ホジョ</t>
    </rPh>
    <rPh sb="2" eb="4">
      <t>ジギョウ</t>
    </rPh>
    <rPh sb="4" eb="7">
      <t>カンリョウビ</t>
    </rPh>
    <rPh sb="8" eb="11">
      <t>ホジョキン</t>
    </rPh>
    <rPh sb="11" eb="13">
      <t>フリコミ</t>
    </rPh>
    <rPh sb="13" eb="16">
      <t>カンリョウビ</t>
    </rPh>
    <rPh sb="19" eb="20">
      <t>フク</t>
    </rPh>
    <rPh sb="21" eb="23">
      <t>ジギョウ</t>
    </rPh>
    <rPh sb="23" eb="25">
      <t>ネンド</t>
    </rPh>
    <rPh sb="26" eb="28">
      <t>キシュ</t>
    </rPh>
    <phoneticPr fontId="2"/>
  </si>
  <si>
    <t>補助事業完了日(補助金振込完了日)
を含む事業年度の期末</t>
    <phoneticPr fontId="2"/>
  </si>
  <si>
    <t>・決算報告書の損益計算書および貸借対照表を参照し、黄色セルに数字を入力してください。</t>
    <rPh sb="15" eb="20">
      <t>タイシャクタイショウヒョウ</t>
    </rPh>
    <rPh sb="21" eb="23">
      <t>サンショウ</t>
    </rPh>
    <rPh sb="25" eb="27">
      <t>キイロ</t>
    </rPh>
    <phoneticPr fontId="2"/>
  </si>
  <si>
    <t xml:space="preserve">（加点要件）中小企業生産性革命推進事業　事業承継・M&amp;A補助金（12次公募） </t>
    <rPh sb="1" eb="3">
      <t>カテン</t>
    </rPh>
    <rPh sb="3" eb="5">
      <t>ヨウケン</t>
    </rPh>
    <rPh sb="6" eb="8">
      <t>チュウショウ</t>
    </rPh>
    <rPh sb="8" eb="10">
      <t>キギョウ</t>
    </rPh>
    <rPh sb="10" eb="13">
      <t>セイサンセイ</t>
    </rPh>
    <rPh sb="13" eb="15">
      <t>カクメイ</t>
    </rPh>
    <rPh sb="15" eb="17">
      <t>スイシン</t>
    </rPh>
    <rPh sb="17" eb="19">
      <t>ジギョウ</t>
    </rPh>
    <rPh sb="20" eb="22">
      <t>ジギョウ</t>
    </rPh>
    <rPh sb="22" eb="24">
      <t>ショウケイ</t>
    </rPh>
    <rPh sb="28" eb="31">
      <t>ホジョキン</t>
    </rPh>
    <rPh sb="34" eb="35">
      <t>ジ</t>
    </rPh>
    <rPh sb="35" eb="37">
      <t>コウボ</t>
    </rPh>
    <phoneticPr fontId="2"/>
  </si>
  <si>
    <t>補助事業分</t>
  </si>
  <si>
    <t>補助事業分</t>
    <phoneticPr fontId="2"/>
  </si>
  <si>
    <t>・全体＝補助事業の場合は、「補助事業分」欄にも、全体と同じ金額を入力してください。</t>
  </si>
  <si>
    <t>前々事業年度</t>
    <rPh sb="0" eb="2">
      <t>ゼンゼン</t>
    </rPh>
    <rPh sb="2" eb="4">
      <t>ジギョウ</t>
    </rPh>
    <rPh sb="4" eb="6">
      <t>ネンド</t>
    </rPh>
    <phoneticPr fontId="2"/>
  </si>
  <si>
    <t>今回報告時</t>
    <rPh sb="0" eb="5">
      <t>コンカイホウコクジ</t>
    </rPh>
    <phoneticPr fontId="2"/>
  </si>
  <si>
    <t>Ⅳ.賃金引上げに関する報告</t>
    <rPh sb="2" eb="4">
      <t>チンギン</t>
    </rPh>
    <rPh sb="4" eb="6">
      <t>ヒキア</t>
    </rPh>
    <rPh sb="8" eb="9">
      <t>カン</t>
    </rPh>
    <rPh sb="11" eb="13">
      <t>ホウコク</t>
    </rPh>
    <phoneticPr fontId="2"/>
  </si>
  <si>
    <t>前回報告時</t>
    <rPh sb="0" eb="5">
      <t>ゼンカイホウコクジ</t>
    </rPh>
    <phoneticPr fontId="2"/>
  </si>
  <si>
    <t>・5回目の報告時期：</t>
    <rPh sb="2" eb="4">
      <t>カイメ</t>
    </rPh>
    <rPh sb="5" eb="7">
      <t>ホウコク</t>
    </rPh>
    <rPh sb="7" eb="9">
      <t>ジキ</t>
    </rPh>
    <phoneticPr fontId="37"/>
  </si>
  <si>
    <t>・6回目の報告時期：</t>
    <rPh sb="2" eb="4">
      <t>カイメ</t>
    </rPh>
    <rPh sb="5" eb="7">
      <t>ホウコク</t>
    </rPh>
    <rPh sb="7" eb="9">
      <t>ジキ</t>
    </rPh>
    <phoneticPr fontId="37"/>
  </si>
  <si>
    <t>補助上限額引き上げに伴う賃上げ申請</t>
    <rPh sb="0" eb="6">
      <t>ホジョジョウゲンガクヒ</t>
    </rPh>
    <rPh sb="7" eb="8">
      <t>ア</t>
    </rPh>
    <rPh sb="10" eb="11">
      <t>トモナ</t>
    </rPh>
    <rPh sb="12" eb="14">
      <t>チンア</t>
    </rPh>
    <rPh sb="15" eb="17">
      <t>シンセイ</t>
    </rPh>
    <phoneticPr fontId="2"/>
  </si>
  <si>
    <t>賃上げ要件の充足による補助上限額引き上げを申請している事業者は「該当あり」を選択してください。</t>
    <rPh sb="0" eb="2">
      <t>チンア</t>
    </rPh>
    <rPh sb="3" eb="5">
      <t>ヨウケン</t>
    </rPh>
    <rPh sb="6" eb="8">
      <t>ジュウソク</t>
    </rPh>
    <rPh sb="11" eb="13">
      <t>ホジョ</t>
    </rPh>
    <rPh sb="13" eb="15">
      <t>ジョウゲン</t>
    </rPh>
    <rPh sb="15" eb="16">
      <t>ガク</t>
    </rPh>
    <rPh sb="16" eb="17">
      <t>ヒ</t>
    </rPh>
    <rPh sb="18" eb="19">
      <t>ア</t>
    </rPh>
    <rPh sb="21" eb="23">
      <t>シンセイ</t>
    </rPh>
    <rPh sb="27" eb="30">
      <t>ジギョウシャ</t>
    </rPh>
    <rPh sb="32" eb="34">
      <t>ガイトウ</t>
    </rPh>
    <rPh sb="38" eb="40">
      <t>センタク</t>
    </rPh>
    <phoneticPr fontId="2"/>
  </si>
  <si>
    <t>以下は、賃上げ要件による加点もしくは補助上限額引き上げの申請をして採択を受けた事業者が記入してください。</t>
    <rPh sb="0" eb="2">
      <t>イカ</t>
    </rPh>
    <rPh sb="4" eb="6">
      <t>チンア</t>
    </rPh>
    <rPh sb="7" eb="9">
      <t>ヨウケン</t>
    </rPh>
    <rPh sb="12" eb="14">
      <t>カテン</t>
    </rPh>
    <rPh sb="18" eb="20">
      <t>ホジョ</t>
    </rPh>
    <rPh sb="20" eb="24">
      <t>ジョウゲンガクヒ</t>
    </rPh>
    <rPh sb="25" eb="26">
      <t>ア</t>
    </rPh>
    <rPh sb="28" eb="30">
      <t>シンセイ</t>
    </rPh>
    <rPh sb="33" eb="35">
      <t>サイタク</t>
    </rPh>
    <rPh sb="36" eb="37">
      <t>ウ</t>
    </rPh>
    <rPh sb="39" eb="42">
      <t>ジギョウシャ</t>
    </rPh>
    <rPh sb="43" eb="45">
      <t>キニュウ</t>
    </rPh>
    <phoneticPr fontId="2"/>
  </si>
  <si>
    <t>ーーーーーーーーーーーーーーーーーーーーーーーーーーーーーーーーーーーーーーーーーーーーーーーーーーーーーーーーーーーーーーーーーーーーーーーーーーーーーーーーーーー</t>
    <phoneticPr fontId="2"/>
  </si>
  <si>
    <t xml:space="preserve">（補助上限額引き上げ要件）中小企業生産性革命推進事業　事業承継・M&amp;A補助金（12次公募） </t>
    <rPh sb="1" eb="6">
      <t>ホジョシ</t>
    </rPh>
    <rPh sb="6" eb="7">
      <t>ヒ</t>
    </rPh>
    <rPh sb="8" eb="9">
      <t>ア</t>
    </rPh>
    <rPh sb="10" eb="12">
      <t>ヨウケン</t>
    </rPh>
    <rPh sb="13" eb="15">
      <t>チュウショウ</t>
    </rPh>
    <rPh sb="15" eb="17">
      <t>キギョウ</t>
    </rPh>
    <rPh sb="17" eb="20">
      <t>セイサンセイ</t>
    </rPh>
    <rPh sb="20" eb="22">
      <t>カクメイ</t>
    </rPh>
    <rPh sb="22" eb="24">
      <t>スイシン</t>
    </rPh>
    <rPh sb="24" eb="26">
      <t>ジギョウ</t>
    </rPh>
    <rPh sb="27" eb="29">
      <t>ジギョウ</t>
    </rPh>
    <rPh sb="29" eb="31">
      <t>ショウケイ</t>
    </rPh>
    <rPh sb="35" eb="38">
      <t>ホジョキン</t>
    </rPh>
    <rPh sb="41" eb="42">
      <t>ジ</t>
    </rPh>
    <rPh sb="42" eb="44">
      <t>コウボ</t>
    </rPh>
    <phoneticPr fontId="2"/>
  </si>
  <si>
    <t>事業場内最低賃金(時給)</t>
    <rPh sb="0" eb="3">
      <t>ジギョウジョウ</t>
    </rPh>
    <rPh sb="3" eb="4">
      <t>ナイ</t>
    </rPh>
    <rPh sb="4" eb="6">
      <t>サイテイ</t>
    </rPh>
    <rPh sb="6" eb="8">
      <t>チンギン</t>
    </rPh>
    <phoneticPr fontId="2"/>
  </si>
  <si>
    <t>加点に係る賃上げ要件(+30円以上)を達成している</t>
    <rPh sb="18" eb="20">
      <t>カテン</t>
    </rPh>
    <rPh sb="21" eb="22">
      <t>カカ</t>
    </rPh>
    <rPh sb="23" eb="25">
      <t>チンアヨウケンタッセイ</t>
    </rPh>
    <phoneticPr fontId="37"/>
  </si>
  <si>
    <t>加点に係る賃上げ要件(+30円以上)を達成していない</t>
    <rPh sb="0" eb="2">
      <t>カテン</t>
    </rPh>
    <rPh sb="3" eb="4">
      <t>カカ</t>
    </rPh>
    <rPh sb="5" eb="7">
      <t>チンア</t>
    </rPh>
    <rPh sb="8" eb="10">
      <t>ヨウケン</t>
    </rPh>
    <rPh sb="19" eb="21">
      <t>タッセイ</t>
    </rPh>
    <phoneticPr fontId="37"/>
  </si>
  <si>
    <t>（追加情報）</t>
    <rPh sb="1" eb="3">
      <t>ツイカ</t>
    </rPh>
    <rPh sb="3" eb="5">
      <t>ジョウホウ</t>
    </rPh>
    <phoneticPr fontId="2"/>
  </si>
  <si>
    <t>・下表の黄色セルに、損益計算書、確定通知書等を参考に追加情報を入力してください。</t>
    <rPh sb="1" eb="3">
      <t>カヒョウ</t>
    </rPh>
    <rPh sb="4" eb="6">
      <t>キイロ</t>
    </rPh>
    <rPh sb="10" eb="12">
      <t>ソンエキ</t>
    </rPh>
    <rPh sb="12" eb="15">
      <t>ケイサンショ</t>
    </rPh>
    <rPh sb="16" eb="18">
      <t>カクテイ</t>
    </rPh>
    <rPh sb="18" eb="21">
      <t>ツウチショ</t>
    </rPh>
    <rPh sb="21" eb="22">
      <t>トウ</t>
    </rPh>
    <rPh sb="23" eb="25">
      <t>サンコウ</t>
    </rPh>
    <rPh sb="26" eb="28">
      <t>ツイカ</t>
    </rPh>
    <rPh sb="28" eb="30">
      <t>ジョウホウ</t>
    </rPh>
    <rPh sb="31" eb="33">
      <t>ニュウリョク</t>
    </rPh>
    <phoneticPr fontId="2"/>
  </si>
  <si>
    <t>（単位：円）</t>
  </si>
  <si>
    <t>①売上高</t>
  </si>
  <si>
    <t>①～⑥：上表（補助事業分）から自動転記</t>
    <rPh sb="4" eb="6">
      <t>ジョウヒョウ</t>
    </rPh>
    <rPh sb="7" eb="11">
      <t>ホジョジギョウ</t>
    </rPh>
    <rPh sb="11" eb="12">
      <t>ブン</t>
    </rPh>
    <rPh sb="15" eb="19">
      <t>ジドウテンキ</t>
    </rPh>
    <phoneticPr fontId="2"/>
  </si>
  <si>
    <t>②売上原価</t>
  </si>
  <si>
    <t>③経費</t>
    <rPh sb="1" eb="3">
      <t>ケイヒ</t>
    </rPh>
    <phoneticPr fontId="2"/>
  </si>
  <si>
    <t>④繰入額・専従者給与</t>
    <rPh sb="1" eb="4">
      <t>クリイレガク</t>
    </rPh>
    <rPh sb="5" eb="8">
      <t>センジュウシャ</t>
    </rPh>
    <rPh sb="8" eb="10">
      <t>キュウヨ</t>
    </rPh>
    <phoneticPr fontId="2"/>
  </si>
  <si>
    <t>⑤青色申告特別控除</t>
    <rPh sb="1" eb="3">
      <t>アオイロ</t>
    </rPh>
    <rPh sb="3" eb="5">
      <t>シンコク</t>
    </rPh>
    <rPh sb="5" eb="7">
      <t>トクベツ</t>
    </rPh>
    <rPh sb="7" eb="9">
      <t>コウジョ</t>
    </rPh>
    <phoneticPr fontId="2"/>
  </si>
  <si>
    <t>⑥その他税務申告時に認められている控除</t>
    <rPh sb="3" eb="4">
      <t>タ</t>
    </rPh>
    <rPh sb="4" eb="6">
      <t>ゼイム</t>
    </rPh>
    <rPh sb="6" eb="9">
      <t>シンコクジ</t>
    </rPh>
    <rPh sb="10" eb="11">
      <t>ミト</t>
    </rPh>
    <rPh sb="17" eb="19">
      <t>コウジョ</t>
    </rPh>
    <phoneticPr fontId="2"/>
  </si>
  <si>
    <t>⑦事業主給与相当額</t>
    <rPh sb="1" eb="4">
      <t>ジギョウヌシ</t>
    </rPh>
    <rPh sb="4" eb="6">
      <t>キュウヨ</t>
    </rPh>
    <rPh sb="6" eb="9">
      <t>ソウトウガク</t>
    </rPh>
    <phoneticPr fontId="2"/>
  </si>
  <si>
    <t>⑧租税公課</t>
    <rPh sb="1" eb="5">
      <t>ソゼイコウカ</t>
    </rPh>
    <phoneticPr fontId="2"/>
  </si>
  <si>
    <t>⑨補助金交付額</t>
  </si>
  <si>
    <r>
      <t>実績報告後に交付された</t>
    </r>
    <r>
      <rPr>
        <u/>
        <sz val="11"/>
        <color theme="1"/>
        <rFont val="游ゴシック"/>
        <family val="3"/>
        <charset val="128"/>
        <scheme val="minor"/>
      </rPr>
      <t>「補助金額の確定通知書」に記載された『補助金確定額』</t>
    </r>
    <r>
      <rPr>
        <sz val="11"/>
        <color theme="1"/>
        <rFont val="游ゴシック"/>
        <family val="2"/>
        <charset val="128"/>
        <scheme val="minor"/>
      </rPr>
      <t>を記入してください。</t>
    </r>
    <rPh sb="0" eb="2">
      <t>ジッセキ</t>
    </rPh>
    <rPh sb="2" eb="4">
      <t>ホウコク</t>
    </rPh>
    <rPh sb="4" eb="5">
      <t>ゴ</t>
    </rPh>
    <rPh sb="6" eb="8">
      <t>コウフ</t>
    </rPh>
    <phoneticPr fontId="2"/>
  </si>
  <si>
    <t>⑩補助対象経費</t>
  </si>
  <si>
    <r>
      <t>実績報告時のパッケージ内</t>
    </r>
    <r>
      <rPr>
        <u/>
        <sz val="11"/>
        <color theme="1"/>
        <rFont val="游ゴシック"/>
        <family val="3"/>
        <charset val="128"/>
        <scheme val="minor"/>
      </rPr>
      <t>「対象経費総括表」シートに記載された『補助対象経費』の金額</t>
    </r>
    <r>
      <rPr>
        <sz val="11"/>
        <color theme="1"/>
        <rFont val="游ゴシック"/>
        <family val="2"/>
        <charset val="128"/>
        <scheme val="minor"/>
      </rPr>
      <t>を記入してください。</t>
    </r>
    <rPh sb="0" eb="5">
      <t>ジッセキホウコクジ</t>
    </rPh>
    <rPh sb="11" eb="12">
      <t>ナイ</t>
    </rPh>
    <rPh sb="13" eb="15">
      <t>タイショウ</t>
    </rPh>
    <rPh sb="15" eb="17">
      <t>ケイヒ</t>
    </rPh>
    <rPh sb="17" eb="20">
      <t>ソウカツヒョウ</t>
    </rPh>
    <phoneticPr fontId="2"/>
  </si>
  <si>
    <t>⑪前年度までの収益に伴う納付金</t>
  </si>
  <si>
    <t>前年度までに収益の発生により国庫納付した額がある場合、記入してください。（第１回目報告は０となります）</t>
  </si>
  <si>
    <t>⑫取得財産処分に伴う納付金</t>
  </si>
  <si>
    <t>2.事業化状況</t>
    <rPh sb="2" eb="7">
      <t>ジギョウカジョウキョウ</t>
    </rPh>
    <phoneticPr fontId="2"/>
  </si>
  <si>
    <t>全体</t>
    <phoneticPr fontId="2"/>
  </si>
  <si>
    <t>補助事業分</t>
    <rPh sb="0" eb="5">
      <t>ホジョジギョウブン</t>
    </rPh>
    <phoneticPr fontId="2"/>
  </si>
  <si>
    <t>売上高</t>
    <rPh sb="0" eb="3">
      <t>ウリアゲダカ</t>
    </rPh>
    <phoneticPr fontId="2"/>
  </si>
  <si>
    <t>売上総利益</t>
    <rPh sb="0" eb="5">
      <t>ウリアゲソウリエキ</t>
    </rPh>
    <phoneticPr fontId="2"/>
  </si>
  <si>
    <t>経常利益</t>
    <rPh sb="0" eb="4">
      <t>ケイジョウリエキ</t>
    </rPh>
    <phoneticPr fontId="2"/>
  </si>
  <si>
    <t>従業員数（名）</t>
    <phoneticPr fontId="2"/>
  </si>
  <si>
    <t>3.収益状況</t>
    <rPh sb="2" eb="4">
      <t>シュウエキ</t>
    </rPh>
    <rPh sb="4" eb="6">
      <t>ジョウキョウ</t>
    </rPh>
    <phoneticPr fontId="2"/>
  </si>
  <si>
    <t>（自動反映）</t>
    <rPh sb="1" eb="3">
      <t>ジドウ</t>
    </rPh>
    <rPh sb="3" eb="5">
      <t>ハンエイ</t>
    </rPh>
    <phoneticPr fontId="2"/>
  </si>
  <si>
    <t>A：補助金交付額</t>
    <rPh sb="2" eb="5">
      <t>ホジョキン</t>
    </rPh>
    <rPh sb="5" eb="8">
      <t>コウフガク</t>
    </rPh>
    <phoneticPr fontId="2"/>
  </si>
  <si>
    <t>⑨補助金交付額</t>
    <rPh sb="1" eb="4">
      <t>ホジョキン</t>
    </rPh>
    <rPh sb="4" eb="7">
      <t>コウフガク</t>
    </rPh>
    <phoneticPr fontId="2"/>
  </si>
  <si>
    <t>B：補助対象事業に係る収益額</t>
    <rPh sb="2" eb="4">
      <t>ホジョ</t>
    </rPh>
    <rPh sb="4" eb="6">
      <t>タイショウ</t>
    </rPh>
    <rPh sb="6" eb="8">
      <t>ジギョウ</t>
    </rPh>
    <rPh sb="9" eb="10">
      <t>カカ</t>
    </rPh>
    <rPh sb="11" eb="13">
      <t>シュウエキ</t>
    </rPh>
    <rPh sb="13" eb="14">
      <t>ガク</t>
    </rPh>
    <phoneticPr fontId="2"/>
  </si>
  <si>
    <t>①売上金額-（Ｄ：補助事業に係る支出額）</t>
    <rPh sb="1" eb="3">
      <t>ウリアゲ</t>
    </rPh>
    <rPh sb="3" eb="5">
      <t>キンガク</t>
    </rPh>
    <rPh sb="9" eb="11">
      <t>ホジョ</t>
    </rPh>
    <rPh sb="11" eb="13">
      <t>ジギョウ</t>
    </rPh>
    <rPh sb="14" eb="15">
      <t>カカワ</t>
    </rPh>
    <rPh sb="16" eb="19">
      <t>シシュツガク</t>
    </rPh>
    <phoneticPr fontId="2"/>
  </si>
  <si>
    <t>C：控除額</t>
    <rPh sb="2" eb="4">
      <t>コウジョ</t>
    </rPh>
    <rPh sb="4" eb="5">
      <t>ガク</t>
    </rPh>
    <phoneticPr fontId="2"/>
  </si>
  <si>
    <t>⑩補助対象経費</t>
    <rPh sb="1" eb="3">
      <t>ホジョ</t>
    </rPh>
    <rPh sb="3" eb="5">
      <t>タイショウ</t>
    </rPh>
    <rPh sb="5" eb="7">
      <t>ケイヒ</t>
    </rPh>
    <phoneticPr fontId="2"/>
  </si>
  <si>
    <t>D：補助対象事業に係る支出額</t>
    <rPh sb="2" eb="4">
      <t>ホジョ</t>
    </rPh>
    <rPh sb="4" eb="6">
      <t>タイショウ</t>
    </rPh>
    <rPh sb="6" eb="8">
      <t>ジギョウ</t>
    </rPh>
    <rPh sb="9" eb="10">
      <t>カカ</t>
    </rPh>
    <rPh sb="11" eb="14">
      <t>シシュツガク</t>
    </rPh>
    <phoneticPr fontId="2"/>
  </si>
  <si>
    <t>E：基準納付額</t>
    <rPh sb="2" eb="4">
      <t>キジュン</t>
    </rPh>
    <rPh sb="4" eb="6">
      <t>ノウフ</t>
    </rPh>
    <rPh sb="6" eb="7">
      <t>ガク</t>
    </rPh>
    <phoneticPr fontId="2"/>
  </si>
  <si>
    <t>（Ｂ-Ｃ）×Ａ÷Ｄ</t>
    <phoneticPr fontId="2"/>
  </si>
  <si>
    <t>F：累積納付額</t>
    <rPh sb="2" eb="4">
      <t>ルイセキ</t>
    </rPh>
    <rPh sb="4" eb="6">
      <t>ノウフ</t>
    </rPh>
    <rPh sb="6" eb="7">
      <t>ガク</t>
    </rPh>
    <phoneticPr fontId="2"/>
  </si>
  <si>
    <t>G：本年度納付額</t>
    <rPh sb="2" eb="5">
      <t>ホンネンド</t>
    </rPh>
    <rPh sb="5" eb="7">
      <t>ノウフ</t>
    </rPh>
    <rPh sb="7" eb="8">
      <t>ガク</t>
    </rPh>
    <phoneticPr fontId="2"/>
  </si>
  <si>
    <t>Ｅ＜Ａの場合はG＝Ｅ-Ｆ、Ｅ＞Ａの場合はG＝Ａ-Ｆ、Ｆ＞Ａの場合はG＝0として算出</t>
    <rPh sb="4" eb="6">
      <t>バアイ</t>
    </rPh>
    <rPh sb="17" eb="19">
      <t>バアイ</t>
    </rPh>
    <rPh sb="30" eb="32">
      <t>バアイ</t>
    </rPh>
    <rPh sb="39" eb="41">
      <t>サンシュツ</t>
    </rPh>
    <phoneticPr fontId="2"/>
  </si>
  <si>
    <t>7.生産性向上の状況</t>
    <rPh sb="2" eb="5">
      <t>セイサンセイ</t>
    </rPh>
    <rPh sb="5" eb="7">
      <t>コウジョウ</t>
    </rPh>
    <rPh sb="8" eb="10">
      <t>ジョウキョウ</t>
    </rPh>
    <phoneticPr fontId="2"/>
  </si>
  <si>
    <t>⑦給与支給総額</t>
    <rPh sb="1" eb="2">
      <t>キュウ</t>
    </rPh>
    <rPh sb="2" eb="3">
      <t>ヨ</t>
    </rPh>
    <rPh sb="3" eb="4">
      <t>シ</t>
    </rPh>
    <rPh sb="4" eb="5">
      <t>キュウ</t>
    </rPh>
    <rPh sb="5" eb="6">
      <t>ソウ</t>
    </rPh>
    <rPh sb="6" eb="7">
      <t>ガク</t>
    </rPh>
    <phoneticPr fontId="3"/>
  </si>
  <si>
    <t>⑧人件費</t>
    <phoneticPr fontId="2"/>
  </si>
  <si>
    <t>⑭一人当たりの付加価値額</t>
    <phoneticPr fontId="2"/>
  </si>
  <si>
    <t>⑬従業員数　◆右の注意書き参照◆</t>
    <rPh sb="7" eb="8">
      <t>ミギ</t>
    </rPh>
    <rPh sb="9" eb="11">
      <t>チュウイ</t>
    </rPh>
    <rPh sb="11" eb="12">
      <t>カ</t>
    </rPh>
    <rPh sb="13" eb="15">
      <t>サンショウ</t>
    </rPh>
    <phoneticPr fontId="2"/>
  </si>
  <si>
    <t>⑪減価償却額</t>
    <phoneticPr fontId="2"/>
  </si>
  <si>
    <t>⑫付加価値額（⑤＋⑧＋⑪）</t>
    <phoneticPr fontId="2"/>
  </si>
  <si>
    <t>付加価値額の伸び率</t>
    <rPh sb="0" eb="5">
      <t>フカカチガク</t>
    </rPh>
    <rPh sb="6" eb="7">
      <t>ノ</t>
    </rPh>
    <rPh sb="8" eb="9">
      <t>リツ</t>
    </rPh>
    <phoneticPr fontId="2"/>
  </si>
  <si>
    <t>一人当たりの付加価値額の伸び率</t>
    <rPh sb="12" eb="13">
      <t>ノ</t>
    </rPh>
    <rPh sb="14" eb="15">
      <t>リツ</t>
    </rPh>
    <phoneticPr fontId="2"/>
  </si>
  <si>
    <t>これまで補助金により取得した取得価格50万円以上の財産を処分したことによる国庫納付が発生している場合、合計額を記入してください。</t>
    <phoneticPr fontId="2"/>
  </si>
  <si>
    <r>
      <t xml:space="preserve">今回報告時
</t>
    </r>
    <r>
      <rPr>
        <sz val="10"/>
        <color theme="1"/>
        <rFont val="游ゴシック"/>
        <family val="3"/>
        <charset val="128"/>
      </rPr>
      <t>※今回の報告対象となる期末</t>
    </r>
    <rPh sb="0" eb="5">
      <t>コンカイホウコクジ</t>
    </rPh>
    <rPh sb="7" eb="9">
      <t>コンカイ</t>
    </rPh>
    <rPh sb="10" eb="14">
      <t>ホウコクタイショウ</t>
    </rPh>
    <rPh sb="17" eb="19">
      <t>キマツ</t>
    </rPh>
    <phoneticPr fontId="2"/>
  </si>
  <si>
    <r>
      <t xml:space="preserve">前回報告時
</t>
    </r>
    <r>
      <rPr>
        <sz val="10"/>
        <color theme="1"/>
        <rFont val="游ゴシック"/>
        <family val="3"/>
        <charset val="128"/>
      </rPr>
      <t>※前回報告対象となった期末</t>
    </r>
    <rPh sb="0" eb="2">
      <t>ゼンカイ</t>
    </rPh>
    <rPh sb="2" eb="4">
      <t>ホウコク</t>
    </rPh>
    <rPh sb="4" eb="5">
      <t>ジ</t>
    </rPh>
    <rPh sb="7" eb="13">
      <t>ゼンカイホウコクタイショウ</t>
    </rPh>
    <rPh sb="17" eb="19">
      <t>キマツ</t>
    </rPh>
    <phoneticPr fontId="2"/>
  </si>
  <si>
    <r>
      <t xml:space="preserve">判定基準値
</t>
    </r>
    <r>
      <rPr>
        <sz val="10"/>
        <color theme="1"/>
        <rFont val="游ゴシック"/>
        <family val="3"/>
        <charset val="128"/>
      </rPr>
      <t>※公募申請時の最低賃金+50円</t>
    </r>
    <rPh sb="0" eb="2">
      <t>ハンテイ</t>
    </rPh>
    <rPh sb="2" eb="5">
      <t>キジュンチ</t>
    </rPh>
    <rPh sb="7" eb="12">
      <t>コウボシンセイジ</t>
    </rPh>
    <rPh sb="13" eb="17">
      <t>サイテイチンギン</t>
    </rPh>
    <rPh sb="20" eb="21">
      <t>エン</t>
    </rPh>
    <phoneticPr fontId="2"/>
  </si>
  <si>
    <r>
      <t xml:space="preserve">今回報告時
</t>
    </r>
    <r>
      <rPr>
        <sz val="10"/>
        <color theme="1"/>
        <rFont val="游ゴシック"/>
        <family val="3"/>
        <charset val="128"/>
      </rPr>
      <t>※今回の報告対象となる期末</t>
    </r>
    <phoneticPr fontId="2"/>
  </si>
  <si>
    <r>
      <t xml:space="preserve">前回報告時
</t>
    </r>
    <r>
      <rPr>
        <sz val="10"/>
        <color theme="1"/>
        <rFont val="游ゴシック"/>
        <family val="3"/>
        <charset val="128"/>
      </rPr>
      <t>※前回報告対象となった期末</t>
    </r>
    <rPh sb="0" eb="2">
      <t>ゼンカイ</t>
    </rPh>
    <rPh sb="2" eb="4">
      <t>ホウコク</t>
    </rPh>
    <rPh sb="4" eb="5">
      <t>ジ</t>
    </rPh>
    <rPh sb="7" eb="9">
      <t>ゼンカイ</t>
    </rPh>
    <rPh sb="9" eb="11">
      <t>ホウコク</t>
    </rPh>
    <rPh sb="11" eb="13">
      <t>タイショウ</t>
    </rPh>
    <rPh sb="17" eb="19">
      <t>キマツ</t>
    </rPh>
    <phoneticPr fontId="2"/>
  </si>
  <si>
    <t>補助上限額引き上げに係る賃上げ要件(+50円以上)の達成を維持できていない</t>
    <rPh sb="26" eb="28">
      <t>タッセイ</t>
    </rPh>
    <rPh sb="29" eb="31">
      <t>イジ</t>
    </rPh>
    <phoneticPr fontId="2"/>
  </si>
  <si>
    <r>
      <t xml:space="preserve">判定基準値
</t>
    </r>
    <r>
      <rPr>
        <sz val="10"/>
        <color theme="1"/>
        <rFont val="游ゴシック"/>
        <family val="3"/>
        <charset val="128"/>
      </rPr>
      <t>※1回目公募申請時の最低賃金+50円</t>
    </r>
    <rPh sb="0" eb="2">
      <t>ハンテイ</t>
    </rPh>
    <rPh sb="2" eb="5">
      <t>キジュンチ</t>
    </rPh>
    <rPh sb="8" eb="10">
      <t>カイメ</t>
    </rPh>
    <rPh sb="10" eb="15">
      <t>コウボシンセイジ</t>
    </rPh>
    <rPh sb="16" eb="20">
      <t>サイテイチンギン</t>
    </rPh>
    <rPh sb="23" eb="24">
      <t>エン</t>
    </rPh>
    <phoneticPr fontId="2"/>
  </si>
  <si>
    <t>【事業承継促進枠｜個人事業主用】(12次公募) 事業化状況報告用 計算シート v1.0</t>
    <phoneticPr fontId="2"/>
  </si>
  <si>
    <t>承継の完了状況</t>
    <rPh sb="0" eb="2">
      <t>ショウケイ</t>
    </rPh>
    <rPh sb="3" eb="5">
      <t>カンリョウ</t>
    </rPh>
    <rPh sb="5" eb="7">
      <t>ジョウキョウ</t>
    </rPh>
    <phoneticPr fontId="2"/>
  </si>
  <si>
    <t>承継完了</t>
    <rPh sb="0" eb="4">
      <t>ショウケイカンリョウ</t>
    </rPh>
    <phoneticPr fontId="2"/>
  </si>
  <si>
    <t>賃上げ</t>
    <rPh sb="0" eb="2">
      <t>チンア</t>
    </rPh>
    <phoneticPr fontId="2"/>
  </si>
  <si>
    <t>補助上限額引き上げに係る賃上げ要件(+50円以上)の達成を維持できていない</t>
    <phoneticPr fontId="2"/>
  </si>
  <si>
    <t>補助上限額引き上げに係る賃上げ要件(+50円以上)の達成を維持できている</t>
    <rPh sb="29" eb="31">
      <t>イジ</t>
    </rPh>
    <phoneticPr fontId="2"/>
  </si>
  <si>
    <t>今回の報告対象となる事業年度(補助事業完了日を含む年度)の期首年月日を記入してください。（202X年X月X日）</t>
    <rPh sb="0" eb="2">
      <t>コンカイ</t>
    </rPh>
    <rPh sb="3" eb="5">
      <t>ホウコク</t>
    </rPh>
    <rPh sb="5" eb="7">
      <t>タイショウ</t>
    </rPh>
    <rPh sb="10" eb="12">
      <t>ジギョウ</t>
    </rPh>
    <rPh sb="12" eb="14">
      <t>ネンド</t>
    </rPh>
    <rPh sb="29" eb="31">
      <t>キシュ</t>
    </rPh>
    <rPh sb="31" eb="34">
      <t>ネンガッピ</t>
    </rPh>
    <rPh sb="35" eb="37">
      <t>キニュウ</t>
    </rPh>
    <rPh sb="49" eb="50">
      <t>ネン</t>
    </rPh>
    <rPh sb="51" eb="52">
      <t>ガツ</t>
    </rPh>
    <rPh sb="53" eb="54">
      <t>ニチ</t>
    </rPh>
    <phoneticPr fontId="2"/>
  </si>
  <si>
    <t>今回の報告対象となる事業年度(補助事業完了日を含む年度)の期末年月日を記入してください。（202X年X月X日）</t>
    <rPh sb="0" eb="2">
      <t>コンカイ</t>
    </rPh>
    <rPh sb="3" eb="5">
      <t>ホウコク</t>
    </rPh>
    <rPh sb="5" eb="7">
      <t>タイショウ</t>
    </rPh>
    <rPh sb="10" eb="12">
      <t>ジギョウ</t>
    </rPh>
    <rPh sb="12" eb="14">
      <t>ネンド</t>
    </rPh>
    <rPh sb="29" eb="31">
      <t>キマツ</t>
    </rPh>
    <rPh sb="31" eb="34">
      <t>ネンガッピ</t>
    </rPh>
    <rPh sb="35" eb="37">
      <t>キニュウ</t>
    </rPh>
    <rPh sb="49" eb="50">
      <t>ネン</t>
    </rPh>
    <rPh sb="51" eb="52">
      <t>ガツ</t>
    </rPh>
    <rPh sb="53" eb="54">
      <t>ニチ</t>
    </rPh>
    <phoneticPr fontId="2"/>
  </si>
  <si>
    <r>
      <rPr>
        <u/>
        <sz val="11"/>
        <color theme="1"/>
        <rFont val="游ゴシック"/>
        <family val="3"/>
        <charset val="128"/>
      </rPr>
      <t>公募申請日を含む事業年度の</t>
    </r>
    <r>
      <rPr>
        <sz val="11"/>
        <color theme="1"/>
        <rFont val="游ゴシック"/>
        <family val="3"/>
        <charset val="128"/>
      </rPr>
      <t>期末年月日を記入してください。（202X年X月X日）</t>
    </r>
    <rPh sb="0" eb="4">
      <t>コウボシンセイ</t>
    </rPh>
    <rPh sb="4" eb="5">
      <t>ビ</t>
    </rPh>
    <rPh sb="6" eb="7">
      <t>フク</t>
    </rPh>
    <rPh sb="8" eb="12">
      <t>ジギョウネンド</t>
    </rPh>
    <rPh sb="13" eb="18">
      <t>キマツネンガッピ</t>
    </rPh>
    <rPh sb="19" eb="21">
      <t>キニュウ</t>
    </rPh>
    <phoneticPr fontId="2"/>
  </si>
  <si>
    <t>判定①
賃上げ状況の維持</t>
    <rPh sb="0" eb="2">
      <t>ハンテイ</t>
    </rPh>
    <rPh sb="4" eb="6">
      <t>チンア</t>
    </rPh>
    <rPh sb="7" eb="9">
      <t>ジョウキョウ</t>
    </rPh>
    <rPh sb="10" eb="12">
      <t>イジ</t>
    </rPh>
    <phoneticPr fontId="2"/>
  </si>
  <si>
    <t>賃上げ要件の達成を維持できているため返還は不要</t>
    <rPh sb="3" eb="5">
      <t>ヨウケン</t>
    </rPh>
    <rPh sb="9" eb="11">
      <t>イジ</t>
    </rPh>
    <rPh sb="18" eb="20">
      <t>ヘンカン</t>
    </rPh>
    <phoneticPr fontId="2"/>
  </si>
  <si>
    <t>賃上げ要件の達成を維持できているため返還は不要</t>
    <rPh sb="3" eb="5">
      <t>ヨウケン</t>
    </rPh>
    <rPh sb="9" eb="11">
      <t>イジ</t>
    </rPh>
    <phoneticPr fontId="2"/>
  </si>
  <si>
    <t>判定②
賃上げに係る維持要件未達時の返還免除</t>
    <rPh sb="0" eb="2">
      <t>ハンテイ</t>
    </rPh>
    <rPh sb="4" eb="6">
      <t>チンア</t>
    </rPh>
    <rPh sb="8" eb="9">
      <t>カカ</t>
    </rPh>
    <rPh sb="10" eb="12">
      <t>イジ</t>
    </rPh>
    <rPh sb="12" eb="14">
      <t>ヨウケン</t>
    </rPh>
    <rPh sb="14" eb="16">
      <t>ミタツ</t>
    </rPh>
    <rPh sb="16" eb="17">
      <t>ジ</t>
    </rPh>
    <rPh sb="18" eb="20">
      <t>ヘンカン</t>
    </rPh>
    <rPh sb="20" eb="22">
      <t>メンジョ</t>
    </rPh>
    <phoneticPr fontId="2"/>
  </si>
  <si>
    <t>判定①
賃上げ要件の達成</t>
    <rPh sb="0" eb="2">
      <t>ハンテイ</t>
    </rPh>
    <rPh sb="4" eb="6">
      <t>チンア</t>
    </rPh>
    <rPh sb="7" eb="9">
      <t>ヨウケン</t>
    </rPh>
    <rPh sb="10" eb="12">
      <t>タッセイ</t>
    </rPh>
    <phoneticPr fontId="2"/>
  </si>
  <si>
    <t>期末年月日</t>
    <rPh sb="0" eb="2">
      <t>キマツ</t>
    </rPh>
    <rPh sb="2" eb="5">
      <t>ネンガッピ</t>
    </rPh>
    <phoneticPr fontId="2"/>
  </si>
  <si>
    <t>公募申請日を含む事業年度の期末年月日</t>
    <rPh sb="0" eb="5">
      <t>コウボシンセイビ</t>
    </rPh>
    <rPh sb="6" eb="7">
      <t>フク</t>
    </rPh>
    <rPh sb="8" eb="12">
      <t>ジギョウネンド</t>
    </rPh>
    <rPh sb="13" eb="18">
      <t>キマツネンガッピ</t>
    </rPh>
    <phoneticPr fontId="2"/>
  </si>
  <si>
    <t>1.承継予定年月までに完了済み</t>
    <rPh sb="2" eb="4">
      <t>ショウケイ</t>
    </rPh>
    <rPh sb="4" eb="6">
      <t>ヨテイ</t>
    </rPh>
    <rPh sb="6" eb="8">
      <t>ネンゲツ</t>
    </rPh>
    <rPh sb="11" eb="13">
      <t>カンリョウ</t>
    </rPh>
    <rPh sb="13" eb="14">
      <t>ズ</t>
    </rPh>
    <phoneticPr fontId="2"/>
  </si>
  <si>
    <t>2.承継予定年月までに完了予定</t>
    <rPh sb="2" eb="4">
      <t>ショウケイ</t>
    </rPh>
    <rPh sb="4" eb="6">
      <t>ヨテイ</t>
    </rPh>
    <rPh sb="6" eb="8">
      <t>ネンゲツ</t>
    </rPh>
    <rPh sb="11" eb="13">
      <t>カンリョウ</t>
    </rPh>
    <rPh sb="13" eb="15">
      <t>ヨテイ</t>
    </rPh>
    <phoneticPr fontId="2"/>
  </si>
  <si>
    <t>3.承継予定年月に未完了予定且つ承継期間内に完了予定</t>
    <phoneticPr fontId="2"/>
  </si>
  <si>
    <t>4.承継期間内に未完了予定</t>
    <phoneticPr fontId="2"/>
  </si>
  <si>
    <t>今回報告時点で承継を完了している事業者は「1.承継予定年月までに完了済み」を選択してください。</t>
    <rPh sb="0" eb="2">
      <t>コンカイ</t>
    </rPh>
    <rPh sb="2" eb="4">
      <t>ホウコク</t>
    </rPh>
    <rPh sb="4" eb="6">
      <t>ジテン</t>
    </rPh>
    <rPh sb="7" eb="9">
      <t>ショウケイ</t>
    </rPh>
    <rPh sb="10" eb="12">
      <t>カンリョウ</t>
    </rPh>
    <rPh sb="16" eb="19">
      <t>ジギョウシャ</t>
    </rPh>
    <rPh sb="23" eb="25">
      <t>ショウケイ</t>
    </rPh>
    <rPh sb="25" eb="27">
      <t>ヨテイ</t>
    </rPh>
    <rPh sb="27" eb="29">
      <t>ネンゲツ</t>
    </rPh>
    <rPh sb="32" eb="34">
      <t>カンリョウ</t>
    </rPh>
    <rPh sb="34" eb="35">
      <t>ズ</t>
    </rPh>
    <rPh sb="38" eb="40">
      <t>センタク</t>
    </rPh>
    <phoneticPr fontId="2"/>
  </si>
  <si>
    <t>補助金の交付日</t>
    <rPh sb="0" eb="3">
      <t>ホジョキン</t>
    </rPh>
    <rPh sb="4" eb="6">
      <t>コウフ</t>
    </rPh>
    <rPh sb="6" eb="7">
      <t>ビ</t>
    </rPh>
    <phoneticPr fontId="2"/>
  </si>
  <si>
    <t>補助金の交付日(=補助事業完了日)を入力してください。（202X年X月X日）</t>
    <rPh sb="0" eb="3">
      <t>ホジョキン</t>
    </rPh>
    <rPh sb="4" eb="7">
      <t>コウフビ</t>
    </rPh>
    <rPh sb="18" eb="20">
      <t>ニュウリョク</t>
    </rPh>
    <phoneticPr fontId="2"/>
  </si>
  <si>
    <t>今回報告時点で承継を完了している事業者は「1.承継予定年月までに完了済み」を選択してください。</t>
    <phoneticPr fontId="2"/>
  </si>
  <si>
    <r>
      <rPr>
        <u/>
        <sz val="11"/>
        <color theme="1"/>
        <rFont val="游ゴシック"/>
        <family val="3"/>
        <charset val="128"/>
      </rPr>
      <t>公募申請日を含む事業年度の</t>
    </r>
    <r>
      <rPr>
        <sz val="11"/>
        <color theme="1"/>
        <rFont val="游ゴシック"/>
        <family val="3"/>
        <charset val="128"/>
      </rPr>
      <t>期末年月日を記入してください。（202X年X月X日）※上記「期末年月日」と同日の場合も入力が必要です。</t>
    </r>
    <rPh sb="0" eb="4">
      <t>コウボシンセイ</t>
    </rPh>
    <rPh sb="4" eb="5">
      <t>ビ</t>
    </rPh>
    <rPh sb="6" eb="7">
      <t>フク</t>
    </rPh>
    <rPh sb="8" eb="12">
      <t>ジギョウネンド</t>
    </rPh>
    <rPh sb="13" eb="18">
      <t>キマツネンガッピ</t>
    </rPh>
    <rPh sb="19" eb="21">
      <t>キニュウ</t>
    </rPh>
    <rPh sb="40" eb="42">
      <t>ジョウキ</t>
    </rPh>
    <rPh sb="43" eb="48">
      <t>キマツネンガッピ</t>
    </rPh>
    <rPh sb="50" eb="52">
      <t>ドウジツ</t>
    </rPh>
    <rPh sb="53" eb="55">
      <t>バアイ</t>
    </rPh>
    <rPh sb="56" eb="58">
      <t>ニュウリョク</t>
    </rPh>
    <rPh sb="59" eb="61">
      <t>ヒツヨウ</t>
    </rPh>
    <phoneticPr fontId="2"/>
  </si>
  <si>
    <t>⑪前年度までの収益に伴う納付金＋⑫取得財産処分に伴う納付金</t>
    <rPh sb="1" eb="4">
      <t>ゼンネンド</t>
    </rPh>
    <rPh sb="7" eb="9">
      <t>シュウエキ</t>
    </rPh>
    <rPh sb="10" eb="11">
      <t>トモナ</t>
    </rPh>
    <rPh sb="12" eb="14">
      <t>ノウフ</t>
    </rPh>
    <rPh sb="14" eb="15">
      <t>キン</t>
    </rPh>
    <rPh sb="17" eb="19">
      <t>シュトク</t>
    </rPh>
    <rPh sb="19" eb="21">
      <t>ザイサン</t>
    </rPh>
    <rPh sb="21" eb="23">
      <t>ショブン</t>
    </rPh>
    <rPh sb="24" eb="25">
      <t>トモナ</t>
    </rPh>
    <rPh sb="26" eb="29">
      <t>ノウフキン</t>
    </rPh>
    <phoneticPr fontId="2"/>
  </si>
  <si>
    <t>⑪前年度までの収益に伴う納付金＋⑫取得財産処分に伴う納付金</t>
    <rPh sb="1" eb="4">
      <t>ゼンネンド</t>
    </rPh>
    <rPh sb="7" eb="9">
      <t>シュウエキ</t>
    </rPh>
    <rPh sb="10" eb="11">
      <t>トモナ</t>
    </rPh>
    <rPh sb="12" eb="14">
      <t>ノウフ</t>
    </rPh>
    <rPh sb="14" eb="15">
      <t>キン</t>
    </rPh>
    <rPh sb="19" eb="21">
      <t>ザイサン</t>
    </rPh>
    <rPh sb="21" eb="23">
      <t>ショブン</t>
    </rPh>
    <rPh sb="24" eb="25">
      <t>トモナ</t>
    </rPh>
    <rPh sb="26" eb="29">
      <t>ノウフキン</t>
    </rPh>
    <phoneticPr fontId="2"/>
  </si>
  <si>
    <t>・交付決定通知書、補助金の交付額確定通知書等を参照し、正確に情報を入力してください。</t>
    <rPh sb="1" eb="5">
      <t>コウフケッテイ</t>
    </rPh>
    <rPh sb="5" eb="8">
      <t>ツウチショ</t>
    </rPh>
    <rPh sb="9" eb="12">
      <t>ホジョキン</t>
    </rPh>
    <rPh sb="13" eb="16">
      <t>コウフガク</t>
    </rPh>
    <rPh sb="16" eb="18">
      <t>カクテイ</t>
    </rPh>
    <rPh sb="18" eb="21">
      <t>ツウチショ</t>
    </rPh>
    <rPh sb="21" eb="22">
      <t>トウ</t>
    </rPh>
    <rPh sb="23" eb="25">
      <t>サンショウ</t>
    </rPh>
    <rPh sb="27" eb="29">
      <t>セイカク</t>
    </rPh>
    <rPh sb="30" eb="32">
      <t>ジョウホウ</t>
    </rPh>
    <rPh sb="33" eb="35">
      <t>ニュウリョク</t>
    </rPh>
    <phoneticPr fontId="2"/>
  </si>
  <si>
    <t>・交付決定通知書、補助金の交付額確定通知書等を参照し、正確に情報を入力してください。</t>
    <rPh sb="1" eb="5">
      <t>コウフケッテイ</t>
    </rPh>
    <rPh sb="5" eb="8">
      <t>ツウチショ</t>
    </rPh>
    <rPh sb="9" eb="12">
      <t>ホジョキン</t>
    </rPh>
    <rPh sb="13" eb="16">
      <t>コウフガク</t>
    </rPh>
    <rPh sb="16" eb="18">
      <t>カクテイ</t>
    </rPh>
    <rPh sb="18" eb="21">
      <t>ツウチショ</t>
    </rPh>
    <rPh sb="21" eb="22">
      <t>トウ</t>
    </rPh>
    <rPh sb="23" eb="25">
      <t>サンショウ</t>
    </rPh>
    <rPh sb="28" eb="30">
      <t>セイカク</t>
    </rPh>
    <rPh sb="31" eb="33">
      <t>ジョウホウ</t>
    </rPh>
    <rPh sb="34" eb="36">
      <t>ニュウリョク</t>
    </rPh>
    <phoneticPr fontId="2"/>
  </si>
  <si>
    <t>⑩運転資金　◆右の注意書き参照◆</t>
    <phoneticPr fontId="2"/>
  </si>
  <si>
    <t>⑨設備投資額　◆右の注意書き参照◆</t>
    <phoneticPr fontId="2"/>
  </si>
  <si>
    <t>⑬従業員数 (※)</t>
    <phoneticPr fontId="2"/>
  </si>
  <si>
    <t>⑩運転資金 (※)</t>
    <phoneticPr fontId="2"/>
  </si>
  <si>
    <t>⑨設備投資額 (※)</t>
    <phoneticPr fontId="2"/>
  </si>
  <si>
    <t>リース料</t>
    <rPh sb="3" eb="4">
      <t>リョウ</t>
    </rPh>
    <phoneticPr fontId="3"/>
  </si>
  <si>
    <t>6.減価償却費の入力 (※)</t>
    <rPh sb="2" eb="7">
      <t>ゲンカショウキャクヒ</t>
    </rPh>
    <rPh sb="8" eb="10">
      <t>ニュウリョク</t>
    </rPh>
    <phoneticPr fontId="2"/>
  </si>
  <si>
    <t>4.給与支給総額 (※)</t>
    <rPh sb="2" eb="5">
      <t>シキュウガク</t>
    </rPh>
    <rPh sb="6" eb="7">
      <t>ソウ</t>
    </rPh>
    <rPh sb="7" eb="8">
      <t>ガク</t>
    </rPh>
    <phoneticPr fontId="2"/>
  </si>
  <si>
    <t>5.人件費の入力 (※)</t>
    <rPh sb="2" eb="5">
      <t>ジンケンヒ</t>
    </rPh>
    <rPh sb="6" eb="8">
      <t>ニュウリョク</t>
    </rPh>
    <phoneticPr fontId="2"/>
  </si>
  <si>
    <r>
      <t>⑥経常利益</t>
    </r>
    <r>
      <rPr>
        <sz val="11"/>
        <color theme="4"/>
        <rFont val="游ゴシック"/>
        <family val="3"/>
        <charset val="128"/>
        <scheme val="minor"/>
      </rPr>
      <t>（</t>
    </r>
    <r>
      <rPr>
        <sz val="11"/>
        <rFont val="游ゴシック"/>
        <family val="3"/>
        <charset val="128"/>
        <scheme val="minor"/>
      </rPr>
      <t>⑤</t>
    </r>
    <r>
      <rPr>
        <sz val="11"/>
        <color theme="4"/>
        <rFont val="游ゴシック"/>
        <family val="3"/>
        <charset val="128"/>
        <scheme val="minor"/>
      </rPr>
      <t>-㉒利子割引料）</t>
    </r>
    <rPh sb="1" eb="3">
      <t>ケイジョウ</t>
    </rPh>
    <rPh sb="3" eb="5">
      <t>リエキ</t>
    </rPh>
    <rPh sb="9" eb="11">
      <t>リシ</t>
    </rPh>
    <rPh sb="11" eb="14">
      <t>ワリビキリョウ</t>
    </rPh>
    <phoneticPr fontId="3"/>
  </si>
  <si>
    <r>
      <t>④販売費及び一般管理費</t>
    </r>
    <r>
      <rPr>
        <b/>
        <sz val="11"/>
        <color rgb="FF0070C0"/>
        <rFont val="游ゴシック"/>
        <family val="3"/>
        <charset val="128"/>
        <scheme val="minor"/>
      </rPr>
      <t xml:space="preserve"> </t>
    </r>
    <r>
      <rPr>
        <sz val="11"/>
        <color rgb="FF0070C0"/>
        <rFont val="游ゴシック"/>
        <family val="3"/>
        <charset val="128"/>
        <scheme val="minor"/>
      </rPr>
      <t>※後段で算出</t>
    </r>
    <rPh sb="13" eb="15">
      <t>コウダン</t>
    </rPh>
    <rPh sb="16" eb="18">
      <t>サンシュツ</t>
    </rPh>
    <phoneticPr fontId="2"/>
  </si>
  <si>
    <r>
      <t>⑥経常利益</t>
    </r>
    <r>
      <rPr>
        <sz val="11"/>
        <color theme="4"/>
        <rFont val="游ゴシック"/>
        <family val="3"/>
        <charset val="128"/>
        <scheme val="minor"/>
      </rPr>
      <t>（</t>
    </r>
    <r>
      <rPr>
        <sz val="11"/>
        <rFont val="游ゴシック"/>
        <family val="3"/>
        <charset val="128"/>
        <scheme val="minor"/>
      </rPr>
      <t>⑤-</t>
    </r>
    <r>
      <rPr>
        <sz val="11"/>
        <color theme="4"/>
        <rFont val="游ゴシック"/>
        <family val="3"/>
        <charset val="128"/>
        <scheme val="minor"/>
      </rPr>
      <t>㉒利子割引料）</t>
    </r>
    <rPh sb="1" eb="3">
      <t>ケイジョウ</t>
    </rPh>
    <rPh sb="3" eb="5">
      <t>リエキ</t>
    </rPh>
    <rPh sb="9" eb="11">
      <t>リシ</t>
    </rPh>
    <rPh sb="11" eb="14">
      <t>ワリビキリョウ</t>
    </rPh>
    <phoneticPr fontId="3"/>
  </si>
  <si>
    <t>ご自身の当該事業（補助事業分）の給与に相当する年収額を記入してください。</t>
    <phoneticPr fontId="2"/>
  </si>
  <si>
    <t>対象の事業年度の所得税等、「③経費」に含まれていない税金の金額を記入してください。また金額が確認できる書類を提出してください。</t>
    <phoneticPr fontId="2"/>
  </si>
  <si>
    <t>①売上金額-（Ｄ：補助事業に係る支出額） の各年度の累計</t>
    <rPh sb="1" eb="3">
      <t>ウリアゲ</t>
    </rPh>
    <rPh sb="3" eb="5">
      <t>キンガク</t>
    </rPh>
    <rPh sb="9" eb="11">
      <t>ホジョ</t>
    </rPh>
    <rPh sb="11" eb="13">
      <t>ジギョウ</t>
    </rPh>
    <rPh sb="14" eb="15">
      <t>カカワ</t>
    </rPh>
    <rPh sb="16" eb="19">
      <t>シシュツガク</t>
    </rPh>
    <phoneticPr fontId="2"/>
  </si>
  <si>
    <t>・全体の金額を「損益計算書の金額」欄に、補助事業に限定した金額を「補助事業分」欄に、それぞれ入力してください。</t>
    <rPh sb="4" eb="6">
      <t>キンガク</t>
    </rPh>
    <rPh sb="8" eb="10">
      <t>ソンエキ</t>
    </rPh>
    <rPh sb="10" eb="13">
      <t>ケイサンショ</t>
    </rPh>
    <rPh sb="14" eb="16">
      <t>キンガク</t>
    </rPh>
    <rPh sb="17" eb="18">
      <t>ラン</t>
    </rPh>
    <rPh sb="20" eb="22">
      <t>ホジョ</t>
    </rPh>
    <rPh sb="22" eb="24">
      <t>ジギョウ</t>
    </rPh>
    <rPh sb="25" eb="27">
      <t>ゲンテイ</t>
    </rPh>
    <rPh sb="29" eb="31">
      <t>キンガク</t>
    </rPh>
    <rPh sb="39" eb="40">
      <t>ラン</t>
    </rPh>
    <phoneticPr fontId="2"/>
  </si>
  <si>
    <t>・全体＝補助事業の場合や補助対象事業の切り分けが困難な場合は、「補助事業分」欄にも全体と同じ金額を入力してください。</t>
    <rPh sb="4" eb="6">
      <t>ホジョ</t>
    </rPh>
    <rPh sb="6" eb="8">
      <t>ジギョウ</t>
    </rPh>
    <rPh sb="9" eb="11">
      <t>バアイ</t>
    </rPh>
    <rPh sb="12" eb="18">
      <t>ホジョタイショウジギョウ</t>
    </rPh>
    <rPh sb="19" eb="20">
      <t>キ</t>
    </rPh>
    <rPh sb="21" eb="22">
      <t>ワ</t>
    </rPh>
    <rPh sb="24" eb="26">
      <t>コンナン</t>
    </rPh>
    <rPh sb="27" eb="29">
      <t>バアイ</t>
    </rPh>
    <rPh sb="44" eb="45">
      <t>オナ</t>
    </rPh>
    <rPh sb="46" eb="48">
      <t>キンガク</t>
    </rPh>
    <rPh sb="49" eb="51">
      <t>ニュウリョク</t>
    </rPh>
    <phoneticPr fontId="2"/>
  </si>
  <si>
    <t>申告決算書金額
（全体）</t>
    <rPh sb="0" eb="5">
      <t>シンコクケッサンショ</t>
    </rPh>
    <rPh sb="5" eb="7">
      <t>キンガク</t>
    </rPh>
    <phoneticPr fontId="2"/>
  </si>
  <si>
    <t>・本計算シートは必ずJグランツの専用フォーム「様式第12.事業化状況報告」より提出してください。</t>
    <phoneticPr fontId="2"/>
  </si>
  <si>
    <t>・「(※)」が記載されている箇所については、赤枠の黄色ワッペンにて補足がございますので、ご確認上ご記入ください。</t>
    <phoneticPr fontId="2"/>
  </si>
  <si>
    <t>・本シートにおける「前事業年度」とは、報告対象となる年度の前年度を指します。</t>
    <phoneticPr fontId="2"/>
  </si>
  <si>
    <r>
      <t>減価償却費　</t>
    </r>
    <r>
      <rPr>
        <sz val="11"/>
        <color rgb="FF0070C0"/>
        <rFont val="游ゴシック"/>
        <family val="3"/>
        <charset val="128"/>
        <scheme val="minor"/>
      </rPr>
      <t>⑱</t>
    </r>
    <rPh sb="0" eb="5">
      <t>ゲンカショウキャクヒ</t>
    </rPh>
    <phoneticPr fontId="4"/>
  </si>
  <si>
    <t>特別償却</t>
    <rPh sb="0" eb="2">
      <t>トクベツ</t>
    </rPh>
    <rPh sb="2" eb="4">
      <t>ショウキャク</t>
    </rPh>
    <phoneticPr fontId="3"/>
  </si>
  <si>
    <t>②売上原価＋③経費＋④繰入額・専従者給与＋⑤青色申告特別控除-⑥その他控除＋⑦事業主給与相当額＋⑧租税公課</t>
    <rPh sb="1" eb="2">
      <t>ウ</t>
    </rPh>
    <rPh sb="7" eb="9">
      <t>ケイヒ</t>
    </rPh>
    <rPh sb="22" eb="30">
      <t>アオイロシンコクトクベツコウジョ</t>
    </rPh>
    <rPh sb="49" eb="53">
      <t>ソゼイコウカ</t>
    </rPh>
    <phoneticPr fontId="2"/>
  </si>
  <si>
    <t>②売上原価＋③経費＋④繰入額・専従者給与＋⑤青色申告特別控除-⑥その他控除＋⑦事業主給与相当額＋⑧租税公課 の各年度の累計</t>
    <phoneticPr fontId="2"/>
  </si>
  <si>
    <t>②売上原価＋③経費＋④繰入額・専従者給与＋⑤青色申告特別控除-⑥その他控除＋⑦事業主給与相当額＋⑧租税公課 の各年度の累計</t>
    <rPh sb="22" eb="26">
      <t>アオイロシンコク</t>
    </rPh>
    <phoneticPr fontId="2"/>
  </si>
  <si>
    <r>
      <t xml:space="preserve">公募申請時
</t>
    </r>
    <r>
      <rPr>
        <sz val="9"/>
        <color theme="1"/>
        <rFont val="游ゴシック"/>
        <family val="3"/>
        <charset val="128"/>
      </rPr>
      <t>※実績報告で報告した内容を記入</t>
    </r>
    <rPh sb="0" eb="5">
      <t>コウボシンセイジ</t>
    </rPh>
    <phoneticPr fontId="2"/>
  </si>
  <si>
    <r>
      <t xml:space="preserve">補助事業終了時
</t>
    </r>
    <r>
      <rPr>
        <sz val="9"/>
        <color theme="1"/>
        <rFont val="游ゴシック"/>
        <family val="3"/>
        <charset val="128"/>
      </rPr>
      <t>※実績報告で報告した内容を記入</t>
    </r>
    <rPh sb="4" eb="7">
      <t>シュウリョウジ</t>
    </rPh>
    <phoneticPr fontId="2"/>
  </si>
  <si>
    <t>公募申請時 (※)</t>
    <rPh sb="0" eb="2">
      <t>コウボ</t>
    </rPh>
    <rPh sb="2" eb="5">
      <t>シンセイジ</t>
    </rPh>
    <phoneticPr fontId="2"/>
  </si>
  <si>
    <t>・本計算シートに関連する各種証憑はHP掲載の『事業化状況報告マニュアル』の内容に従って提出してください。</t>
    <phoneticPr fontId="2"/>
  </si>
  <si>
    <t>返還を免除としない</t>
    <phoneticPr fontId="2"/>
  </si>
  <si>
    <t>返還を免除とする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</si>
</sst>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0_);[Red]\(#,##0\)"/>
    <numFmt numFmtId="177" formatCode="0&quot;名&quot;"/>
    <numFmt numFmtId="178" formatCode="0.0&quot;名&quot;"/>
    <numFmt numFmtId="179" formatCode="0_);[Red]\(0\)"/>
  </numFmts>
  <fonts count="55">
    <font>
      <sz val="11"/>
      <color theme="1"/>
      <name val="游ゴシック"/>
      <family val="2"/>
      <charset val="128"/>
      <scheme val="minor"/>
    </font>
    <font>
      <b/>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name val="Arial"/>
      <family val="2"/>
    </font>
    <font>
      <b/>
      <sz val="11"/>
      <color theme="1"/>
      <name val="游ゴシック"/>
      <family val="3"/>
      <charset val="128"/>
      <scheme val="minor"/>
    </font>
    <font>
      <sz val="11"/>
      <color theme="1"/>
      <name val="游ゴシック"/>
      <family val="3"/>
      <charset val="128"/>
      <scheme val="minor"/>
    </font>
    <font>
      <sz val="11"/>
      <color theme="1"/>
      <name val="游ゴシック"/>
      <family val="3"/>
      <charset val="128"/>
    </font>
    <font>
      <sz val="11"/>
      <name val="游ゴシック"/>
      <family val="3"/>
      <charset val="128"/>
      <scheme val="minor"/>
    </font>
    <font>
      <sz val="11"/>
      <name val="游ゴシック"/>
      <family val="3"/>
      <charset val="128"/>
    </font>
    <font>
      <sz val="11"/>
      <name val="ＭＳ Ｐゴシック"/>
      <family val="3"/>
      <charset val="128"/>
    </font>
    <font>
      <b/>
      <sz val="12"/>
      <color theme="1"/>
      <name val="游ゴシック"/>
      <family val="3"/>
      <charset val="128"/>
    </font>
    <font>
      <b/>
      <sz val="14"/>
      <color theme="1"/>
      <name val="游ゴシック"/>
      <family val="3"/>
      <charset val="128"/>
    </font>
    <font>
      <b/>
      <sz val="12"/>
      <color theme="1"/>
      <name val="游ゴシック"/>
      <family val="3"/>
      <charset val="128"/>
      <scheme val="minor"/>
    </font>
    <font>
      <sz val="11"/>
      <color rgb="FFFF0000"/>
      <name val="游ゴシック"/>
      <family val="3"/>
      <charset val="128"/>
    </font>
    <font>
      <b/>
      <sz val="11"/>
      <color theme="1"/>
      <name val="游ゴシック"/>
      <family val="3"/>
      <charset val="128"/>
    </font>
    <font>
      <b/>
      <sz val="18"/>
      <color theme="1"/>
      <name val="游ゴシック"/>
      <family val="3"/>
      <charset val="128"/>
    </font>
    <font>
      <sz val="11"/>
      <color theme="1"/>
      <name val="游ゴシック"/>
      <family val="2"/>
      <charset val="128"/>
      <scheme val="minor"/>
    </font>
    <font>
      <b/>
      <sz val="11"/>
      <color rgb="FFFF0000"/>
      <name val="游ゴシック"/>
      <family val="3"/>
      <charset val="128"/>
    </font>
    <font>
      <b/>
      <sz val="11"/>
      <name val="游ゴシック"/>
      <family val="3"/>
      <charset val="128"/>
    </font>
    <font>
      <b/>
      <sz val="11"/>
      <color rgb="FFFF0000"/>
      <name val="游ゴシック"/>
      <family val="3"/>
      <charset val="128"/>
      <scheme val="minor"/>
    </font>
    <font>
      <sz val="11"/>
      <color theme="1"/>
      <name val="Calibri"/>
      <family val="2"/>
    </font>
    <font>
      <sz val="11"/>
      <color rgb="FF0070C0"/>
      <name val="游ゴシック"/>
      <family val="3"/>
      <charset val="128"/>
    </font>
    <font>
      <b/>
      <sz val="11"/>
      <name val="游ゴシック"/>
      <family val="3"/>
      <charset val="128"/>
      <scheme val="minor"/>
    </font>
    <font>
      <sz val="11"/>
      <color theme="1"/>
      <name val="游ゴシック"/>
      <family val="3"/>
    </font>
    <font>
      <sz val="12"/>
      <color indexed="81"/>
      <name val="Yu Gothic UI"/>
      <family val="3"/>
      <charset val="128"/>
    </font>
    <font>
      <b/>
      <sz val="11"/>
      <color rgb="FF0070C0"/>
      <name val="游ゴシック"/>
      <family val="3"/>
      <charset val="128"/>
    </font>
    <font>
      <sz val="10"/>
      <color theme="1"/>
      <name val="游ゴシック"/>
      <family val="3"/>
      <charset val="128"/>
    </font>
    <font>
      <b/>
      <sz val="11"/>
      <color rgb="FF0070C0"/>
      <name val="游ゴシック"/>
      <family val="3"/>
      <charset val="128"/>
      <scheme val="minor"/>
    </font>
    <font>
      <b/>
      <sz val="24"/>
      <color indexed="8"/>
      <name val="ＭＳ Ｐゴシック"/>
      <family val="3"/>
      <charset val="128"/>
    </font>
    <font>
      <sz val="10"/>
      <color theme="1"/>
      <name val="游ゴシック"/>
      <family val="3"/>
      <charset val="128"/>
      <scheme val="minor"/>
    </font>
    <font>
      <sz val="6"/>
      <name val="ＭＳ Ｐゴシック"/>
      <family val="3"/>
      <charset val="128"/>
    </font>
    <font>
      <b/>
      <sz val="11"/>
      <color theme="0"/>
      <name val="游ゴシック"/>
      <family val="3"/>
      <charset val="128"/>
    </font>
    <font>
      <b/>
      <sz val="18"/>
      <color rgb="FFFF0000"/>
      <name val="游ゴシック"/>
      <family val="3"/>
      <charset val="128"/>
    </font>
    <font>
      <sz val="11"/>
      <color theme="1"/>
      <name val="ＭＳ Ｐゴシック"/>
      <family val="3"/>
      <charset val="128"/>
    </font>
    <font>
      <sz val="11"/>
      <color theme="1"/>
      <name val="游ゴシック"/>
      <family val="2"/>
      <scheme val="minor"/>
    </font>
    <font>
      <b/>
      <sz val="16"/>
      <color theme="1"/>
      <name val="游ゴシック"/>
      <family val="3"/>
      <charset val="128"/>
      <scheme val="minor"/>
    </font>
    <font>
      <sz val="6"/>
      <name val="游ゴシック"/>
      <family val="3"/>
      <charset val="128"/>
      <scheme val="minor"/>
    </font>
    <font>
      <sz val="11"/>
      <color rgb="FF000000"/>
      <name val="Yu Gothic"/>
      <family val="3"/>
      <charset val="128"/>
    </font>
    <font>
      <u/>
      <sz val="11"/>
      <color rgb="FF000000"/>
      <name val="Yu Gothic"/>
      <family val="3"/>
      <charset val="128"/>
    </font>
    <font>
      <u/>
      <sz val="11"/>
      <color theme="1"/>
      <name val="游ゴシック"/>
      <family val="3"/>
      <charset val="128"/>
    </font>
    <font>
      <sz val="11"/>
      <color rgb="FFFF0000"/>
      <name val="游ゴシック"/>
      <family val="3"/>
      <charset val="128"/>
      <scheme val="minor"/>
    </font>
    <font>
      <sz val="9"/>
      <color indexed="81"/>
      <name val="MS P ゴシック"/>
      <family val="3"/>
      <charset val="128"/>
    </font>
    <font>
      <b/>
      <sz val="11"/>
      <color theme="1"/>
      <name val="Meiryo UI"/>
      <family val="3"/>
      <charset val="128"/>
    </font>
    <font>
      <sz val="11"/>
      <color theme="1"/>
      <name val="Meiryo UI"/>
      <family val="3"/>
      <charset val="128"/>
    </font>
    <font>
      <b/>
      <sz val="11"/>
      <color theme="0"/>
      <name val="Meiryo UI"/>
      <family val="3"/>
      <charset val="128"/>
    </font>
    <font>
      <sz val="11"/>
      <color theme="0"/>
      <name val="Meiryo UI"/>
      <family val="3"/>
      <charset val="128"/>
    </font>
    <font>
      <u/>
      <sz val="11"/>
      <color theme="1"/>
      <name val="游ゴシック"/>
      <family val="3"/>
      <charset val="128"/>
      <scheme val="minor"/>
    </font>
    <font>
      <sz val="11"/>
      <color theme="4"/>
      <name val="游ゴシック"/>
      <family val="3"/>
      <charset val="128"/>
      <scheme val="minor"/>
    </font>
    <font>
      <b/>
      <sz val="14"/>
      <color rgb="FFFF0000"/>
      <name val="游ゴシック"/>
      <family val="3"/>
      <charset val="128"/>
      <scheme val="minor"/>
    </font>
    <font>
      <b/>
      <sz val="14"/>
      <color rgb="FFFF0000"/>
      <name val="游ゴシック"/>
      <family val="3"/>
      <charset val="128"/>
    </font>
    <font>
      <b/>
      <sz val="12"/>
      <color rgb="FFFF0000"/>
      <name val="游ゴシック"/>
      <family val="3"/>
      <charset val="128"/>
      <scheme val="minor"/>
    </font>
    <font>
      <b/>
      <sz val="12"/>
      <color rgb="FFFF0000"/>
      <name val="游ゴシック"/>
      <family val="3"/>
      <charset val="128"/>
    </font>
    <font>
      <sz val="11"/>
      <color rgb="FF0070C0"/>
      <name val="游ゴシック"/>
      <family val="3"/>
      <charset val="128"/>
      <scheme val="minor"/>
    </font>
    <font>
      <sz val="9"/>
      <color theme="1"/>
      <name val="游ゴシック"/>
      <family val="3"/>
      <charset val="128"/>
    </font>
  </fonts>
  <fills count="13">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99FFCC"/>
        <bgColor indexed="64"/>
      </patternFill>
    </fill>
    <fill>
      <patternFill patternType="solid">
        <fgColor rgb="FF0070C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1"/>
        <bgColor indexed="64"/>
      </patternFill>
    </fill>
    <fill>
      <patternFill patternType="solid">
        <fgColor theme="4"/>
        <bgColor indexed="64"/>
      </patternFill>
    </fill>
    <fill>
      <patternFill patternType="solid">
        <fgColor rgb="FFFFCCCC"/>
        <bgColor indexed="64"/>
      </patternFill>
    </fill>
  </fills>
  <borders count="37">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theme="1"/>
      </bottom>
      <diagonal/>
    </border>
    <border>
      <left style="thin">
        <color auto="1"/>
      </left>
      <right style="thin">
        <color auto="1"/>
      </right>
      <top style="thin">
        <color auto="1"/>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double">
        <color auto="1"/>
      </top>
      <bottom style="double">
        <color auto="1"/>
      </bottom>
      <diagonal/>
    </border>
    <border>
      <left style="thin">
        <color auto="1"/>
      </left>
      <right style="thin">
        <color auto="1"/>
      </right>
      <top/>
      <bottom style="double">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theme="1"/>
      </right>
      <top style="thin">
        <color auto="1"/>
      </top>
      <bottom style="thin">
        <color auto="1"/>
      </bottom>
      <diagonal/>
    </border>
    <border>
      <left/>
      <right style="thin">
        <color theme="1"/>
      </right>
      <top style="thin">
        <color auto="1"/>
      </top>
      <bottom style="thin">
        <color auto="1"/>
      </bottom>
      <diagonal/>
    </border>
    <border>
      <left/>
      <right/>
      <top style="thin">
        <color theme="1"/>
      </top>
      <bottom style="thin">
        <color auto="1"/>
      </bottom>
      <diagonal/>
    </border>
    <border>
      <left style="thin">
        <color indexed="64"/>
      </left>
      <right style="thin">
        <color indexed="64"/>
      </right>
      <top style="double">
        <color indexed="64"/>
      </top>
      <bottom style="thin">
        <color indexed="64"/>
      </bottom>
      <diagonal/>
    </border>
    <border>
      <left style="double">
        <color auto="1"/>
      </left>
      <right/>
      <top style="double">
        <color auto="1"/>
      </top>
      <bottom style="double">
        <color indexed="64"/>
      </bottom>
      <diagonal/>
    </border>
    <border>
      <left style="thin">
        <color auto="1"/>
      </left>
      <right/>
      <top style="double">
        <color auto="1"/>
      </top>
      <bottom style="double">
        <color indexed="64"/>
      </bottom>
      <diagonal/>
    </border>
    <border>
      <left/>
      <right/>
      <top style="double">
        <color auto="1"/>
      </top>
      <bottom style="double">
        <color indexed="64"/>
      </bottom>
      <diagonal/>
    </border>
    <border>
      <left style="medium">
        <color indexed="64"/>
      </left>
      <right style="medium">
        <color indexed="64"/>
      </right>
      <top style="medium">
        <color indexed="64"/>
      </top>
      <bottom style="medium">
        <color indexed="64"/>
      </bottom>
      <diagonal/>
    </border>
    <border>
      <left style="double">
        <color indexed="64"/>
      </left>
      <right/>
      <top/>
      <bottom/>
      <diagonal/>
    </border>
    <border>
      <left/>
      <right/>
      <top/>
      <bottom style="thin">
        <color indexed="64"/>
      </bottom>
      <diagonal/>
    </border>
    <border>
      <left/>
      <right style="thin">
        <color auto="1"/>
      </right>
      <top style="thin">
        <color auto="1"/>
      </top>
      <bottom style="thin">
        <color auto="1"/>
      </bottom>
      <diagonal/>
    </border>
    <border>
      <left/>
      <right/>
      <top/>
      <bottom style="double">
        <color auto="1"/>
      </bottom>
      <diagonal/>
    </border>
    <border>
      <left style="thin">
        <color auto="1"/>
      </left>
      <right style="thin">
        <color auto="1"/>
      </right>
      <top style="thin">
        <color auto="1"/>
      </top>
      <bottom style="medium">
        <color auto="1"/>
      </bottom>
      <diagonal/>
    </border>
    <border diagonalUp="1">
      <left style="thin">
        <color auto="1"/>
      </left>
      <right style="thin">
        <color auto="1"/>
      </right>
      <top style="thin">
        <color auto="1"/>
      </top>
      <bottom style="medium">
        <color auto="1"/>
      </bottom>
      <diagonal style="thin">
        <color auto="1"/>
      </diagonal>
    </border>
    <border>
      <left style="thin">
        <color auto="1"/>
      </left>
      <right/>
      <top style="thin">
        <color auto="1"/>
      </top>
      <bottom/>
      <diagonal/>
    </border>
    <border>
      <left style="double">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diagonalUp="1">
      <left style="thin">
        <color auto="1"/>
      </left>
      <right style="thin">
        <color auto="1"/>
      </right>
      <top style="thin">
        <color auto="1"/>
      </top>
      <bottom style="thin">
        <color auto="1"/>
      </bottom>
      <diagonal style="thin">
        <color auto="1"/>
      </diagonal>
    </border>
    <border>
      <left/>
      <right style="double">
        <color indexed="64"/>
      </right>
      <top style="double">
        <color auto="1"/>
      </top>
      <bottom style="double">
        <color indexed="64"/>
      </bottom>
      <diagonal/>
    </border>
  </borders>
  <cellStyleXfs count="7">
    <xf numFmtId="0" fontId="0" fillId="0" borderId="0">
      <alignment vertical="center"/>
    </xf>
    <xf numFmtId="176" fontId="10" fillId="0" borderId="0" applyBorder="0" applyProtection="0">
      <alignment vertical="center"/>
    </xf>
    <xf numFmtId="38" fontId="17" fillId="0" borderId="0" applyFont="0" applyFill="0" applyBorder="0" applyAlignment="0" applyProtection="0">
      <alignment vertical="center"/>
    </xf>
    <xf numFmtId="9" fontId="17" fillId="0" borderId="0" applyFont="0" applyFill="0" applyBorder="0" applyAlignment="0" applyProtection="0">
      <alignment vertical="center"/>
    </xf>
    <xf numFmtId="0" fontId="21" fillId="0" borderId="0">
      <alignment vertical="center"/>
    </xf>
    <xf numFmtId="38" fontId="10" fillId="0" borderId="0" applyBorder="0" applyProtection="0">
      <alignment vertical="center"/>
    </xf>
    <xf numFmtId="0" fontId="35" fillId="0" borderId="0"/>
  </cellStyleXfs>
  <cellXfs count="239">
    <xf numFmtId="0" fontId="0" fillId="0" borderId="0" xfId="0">
      <alignment vertical="center"/>
    </xf>
    <xf numFmtId="0" fontId="0" fillId="0" borderId="0" xfId="0" applyAlignment="1">
      <alignment horizontal="center" vertical="center"/>
    </xf>
    <xf numFmtId="0" fontId="0" fillId="5" borderId="17" xfId="0" applyFill="1" applyBorder="1" applyAlignment="1">
      <alignment horizontal="center" vertical="center"/>
    </xf>
    <xf numFmtId="0" fontId="0" fillId="0" borderId="17" xfId="0" applyBorder="1">
      <alignment vertical="center"/>
    </xf>
    <xf numFmtId="31" fontId="0" fillId="0" borderId="17" xfId="0" applyNumberFormat="1" applyBorder="1">
      <alignment vertical="center"/>
    </xf>
    <xf numFmtId="0" fontId="0" fillId="0" borderId="17" xfId="0" applyBorder="1" applyAlignment="1">
      <alignment horizontal="center" vertical="center"/>
    </xf>
    <xf numFmtId="41" fontId="7" fillId="0" borderId="1" xfId="0" applyNumberFormat="1" applyFont="1" applyBorder="1" applyProtection="1">
      <alignment vertical="center"/>
      <protection locked="0"/>
    </xf>
    <xf numFmtId="41" fontId="7" fillId="0" borderId="10" xfId="0" applyNumberFormat="1" applyFont="1" applyBorder="1" applyProtection="1">
      <alignment vertical="center"/>
      <protection locked="0"/>
    </xf>
    <xf numFmtId="41" fontId="6" fillId="0" borderId="2" xfId="0" applyNumberFormat="1" applyFont="1" applyBorder="1" applyProtection="1">
      <alignment vertical="center"/>
      <protection locked="0"/>
    </xf>
    <xf numFmtId="41" fontId="6" fillId="0" borderId="13" xfId="0" applyNumberFormat="1" applyFont="1" applyBorder="1" applyProtection="1">
      <alignment vertical="center"/>
      <protection locked="0"/>
    </xf>
    <xf numFmtId="41" fontId="6" fillId="0" borderId="12" xfId="0" applyNumberFormat="1" applyFont="1" applyBorder="1" applyProtection="1">
      <alignment vertical="center"/>
      <protection locked="0"/>
    </xf>
    <xf numFmtId="41" fontId="6" fillId="0" borderId="16" xfId="0" applyNumberFormat="1" applyFont="1" applyBorder="1" applyProtection="1">
      <alignment vertical="center"/>
      <protection locked="0"/>
    </xf>
    <xf numFmtId="41" fontId="7" fillId="2" borderId="1" xfId="0" applyNumberFormat="1" applyFont="1" applyFill="1" applyBorder="1">
      <alignment vertical="center"/>
    </xf>
    <xf numFmtId="41" fontId="6" fillId="2" borderId="2" xfId="0" applyNumberFormat="1" applyFont="1" applyFill="1" applyBorder="1">
      <alignment vertical="center"/>
    </xf>
    <xf numFmtId="41" fontId="6" fillId="2" borderId="14" xfId="0" applyNumberFormat="1" applyFont="1" applyFill="1" applyBorder="1">
      <alignment vertical="center"/>
    </xf>
    <xf numFmtId="41" fontId="6" fillId="2" borderId="15" xfId="0" applyNumberFormat="1" applyFont="1" applyFill="1" applyBorder="1">
      <alignment vertical="center"/>
    </xf>
    <xf numFmtId="41" fontId="7" fillId="0" borderId="2" xfId="0" applyNumberFormat="1" applyFont="1" applyBorder="1" applyProtection="1">
      <alignment vertical="center"/>
      <protection locked="0"/>
    </xf>
    <xf numFmtId="41" fontId="7" fillId="0" borderId="13" xfId="0" applyNumberFormat="1" applyFont="1" applyBorder="1" applyProtection="1">
      <alignment vertical="center"/>
      <protection locked="0"/>
    </xf>
    <xf numFmtId="0" fontId="9" fillId="0" borderId="1" xfId="0" applyFont="1" applyBorder="1" applyAlignment="1" applyProtection="1">
      <alignment horizontal="left" vertical="center"/>
      <protection locked="0"/>
    </xf>
    <xf numFmtId="177" fontId="7" fillId="0" borderId="2" xfId="0" applyNumberFormat="1" applyFont="1" applyBorder="1" applyProtection="1">
      <alignment vertical="center"/>
      <protection locked="0"/>
    </xf>
    <xf numFmtId="0" fontId="7" fillId="0" borderId="2" xfId="2" applyNumberFormat="1" applyFont="1" applyBorder="1" applyAlignment="1" applyProtection="1">
      <alignment horizontal="center" vertical="center"/>
      <protection locked="0"/>
    </xf>
    <xf numFmtId="0" fontId="7" fillId="0" borderId="0" xfId="0" applyFont="1">
      <alignment vertical="center"/>
    </xf>
    <xf numFmtId="0" fontId="11" fillId="0" borderId="0" xfId="0" applyFont="1">
      <alignment vertical="center"/>
    </xf>
    <xf numFmtId="0" fontId="7" fillId="0" borderId="0" xfId="0" applyFont="1" applyAlignment="1">
      <alignment horizontal="left" vertical="center"/>
    </xf>
    <xf numFmtId="0" fontId="15" fillId="0" borderId="0" xfId="0" applyFont="1">
      <alignment vertical="center"/>
    </xf>
    <xf numFmtId="0" fontId="18" fillId="0" borderId="0" xfId="0" applyFont="1">
      <alignment vertical="center"/>
    </xf>
    <xf numFmtId="0" fontId="12" fillId="4" borderId="0" xfId="0" applyFont="1" applyFill="1" applyAlignment="1">
      <alignment horizontal="left" vertical="center"/>
    </xf>
    <xf numFmtId="0" fontId="0" fillId="4" borderId="0" xfId="0" applyFill="1">
      <alignment vertical="center"/>
    </xf>
    <xf numFmtId="0" fontId="7" fillId="3" borderId="2" xfId="0" applyFont="1" applyFill="1" applyBorder="1" applyAlignment="1">
      <alignment horizontal="left" vertical="center" indent="1"/>
    </xf>
    <xf numFmtId="0" fontId="7" fillId="0" borderId="4" xfId="0" applyFont="1" applyBorder="1">
      <alignment vertical="center"/>
    </xf>
    <xf numFmtId="0" fontId="7" fillId="0" borderId="1" xfId="0" applyFont="1" applyBorder="1" applyAlignment="1">
      <alignment horizontal="left" vertical="center" indent="1"/>
    </xf>
    <xf numFmtId="0" fontId="7" fillId="3" borderId="12" xfId="0" applyFont="1" applyFill="1" applyBorder="1">
      <alignment vertical="center"/>
    </xf>
    <xf numFmtId="0" fontId="15" fillId="3" borderId="12" xfId="0" applyFont="1" applyFill="1" applyBorder="1" applyAlignment="1">
      <alignment horizontal="center" vertical="center"/>
    </xf>
    <xf numFmtId="0" fontId="7" fillId="0" borderId="2" xfId="0" applyFont="1" applyBorder="1">
      <alignment vertical="center"/>
    </xf>
    <xf numFmtId="0" fontId="7" fillId="4" borderId="0" xfId="0" applyFont="1" applyFill="1">
      <alignment vertical="center"/>
    </xf>
    <xf numFmtId="0" fontId="6" fillId="0" borderId="0" xfId="0" applyFont="1">
      <alignment vertical="center"/>
    </xf>
    <xf numFmtId="0" fontId="6"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6" fillId="0" borderId="2" xfId="0" applyFont="1" applyBorder="1">
      <alignment vertical="center"/>
    </xf>
    <xf numFmtId="0" fontId="6" fillId="0" borderId="12" xfId="0" applyFont="1" applyBorder="1">
      <alignment vertical="center"/>
    </xf>
    <xf numFmtId="0" fontId="13" fillId="0" borderId="0" xfId="0" applyFont="1">
      <alignment vertical="center"/>
    </xf>
    <xf numFmtId="0" fontId="6" fillId="0" borderId="0" xfId="0" applyFont="1" applyAlignment="1">
      <alignment horizontal="center" vertical="center"/>
    </xf>
    <xf numFmtId="0" fontId="6" fillId="2" borderId="14" xfId="0" applyFont="1" applyFill="1" applyBorder="1">
      <alignment vertical="center"/>
    </xf>
    <xf numFmtId="0" fontId="6" fillId="0" borderId="3" xfId="0" applyFont="1" applyBorder="1">
      <alignment vertical="center"/>
    </xf>
    <xf numFmtId="0" fontId="6" fillId="3" borderId="2" xfId="0" applyFont="1" applyFill="1" applyBorder="1">
      <alignment vertical="center"/>
    </xf>
    <xf numFmtId="0" fontId="6" fillId="2" borderId="15" xfId="0" applyFont="1" applyFill="1" applyBorder="1">
      <alignment vertical="center"/>
    </xf>
    <xf numFmtId="0" fontId="6" fillId="0" borderId="16" xfId="0" applyFont="1" applyBorder="1">
      <alignment vertical="center"/>
    </xf>
    <xf numFmtId="0" fontId="7" fillId="0" borderId="0" xfId="0" quotePrefix="1" applyFont="1">
      <alignment vertical="center"/>
    </xf>
    <xf numFmtId="0" fontId="9" fillId="3" borderId="1" xfId="0" applyFont="1" applyFill="1" applyBorder="1" applyAlignment="1">
      <alignment horizontal="center" vertical="center"/>
    </xf>
    <xf numFmtId="0" fontId="6" fillId="0" borderId="2" xfId="0" applyFont="1" applyBorder="1" applyAlignment="1">
      <alignment vertical="center" wrapText="1"/>
    </xf>
    <xf numFmtId="10" fontId="6" fillId="0" borderId="0" xfId="3" applyNumberFormat="1" applyFont="1" applyFill="1" applyBorder="1" applyProtection="1">
      <alignment vertical="center"/>
    </xf>
    <xf numFmtId="0" fontId="7" fillId="0" borderId="2" xfId="2" applyNumberFormat="1" applyFont="1" applyFill="1" applyBorder="1" applyAlignment="1" applyProtection="1">
      <alignment horizontal="center" vertical="center"/>
      <protection locked="0"/>
    </xf>
    <xf numFmtId="0" fontId="6" fillId="3" borderId="12" xfId="0" applyFont="1" applyFill="1" applyBorder="1">
      <alignment vertical="center"/>
    </xf>
    <xf numFmtId="0" fontId="7" fillId="0" borderId="0" xfId="0" applyFont="1" applyAlignment="1">
      <alignment horizontal="right" vertical="center"/>
    </xf>
    <xf numFmtId="0" fontId="24" fillId="0" borderId="0" xfId="0" applyFont="1">
      <alignment vertical="center"/>
    </xf>
    <xf numFmtId="0" fontId="27" fillId="0" borderId="1" xfId="0" applyFont="1" applyBorder="1" applyAlignment="1">
      <alignment horizontal="left" vertical="center" indent="1"/>
    </xf>
    <xf numFmtId="41" fontId="24" fillId="0" borderId="0" xfId="0" applyNumberFormat="1" applyFont="1">
      <alignment vertical="center"/>
    </xf>
    <xf numFmtId="41" fontId="0" fillId="0" borderId="0" xfId="0" applyNumberFormat="1">
      <alignment vertical="center"/>
    </xf>
    <xf numFmtId="41" fontId="0" fillId="0" borderId="20" xfId="0" applyNumberFormat="1" applyBorder="1">
      <alignment vertical="center"/>
    </xf>
    <xf numFmtId="0" fontId="34" fillId="0" borderId="0" xfId="0" applyFont="1">
      <alignment vertical="center"/>
    </xf>
    <xf numFmtId="0" fontId="20" fillId="0" borderId="0" xfId="0" applyFont="1" applyAlignment="1">
      <alignment horizontal="left" vertical="center"/>
    </xf>
    <xf numFmtId="0" fontId="6" fillId="0" borderId="2" xfId="0" applyFont="1" applyBorder="1" applyAlignment="1">
      <alignment horizontal="left" vertical="center" indent="1"/>
    </xf>
    <xf numFmtId="0" fontId="6" fillId="0" borderId="12" xfId="0" applyFont="1" applyBorder="1" applyAlignment="1">
      <alignment horizontal="left" vertical="center" indent="1"/>
    </xf>
    <xf numFmtId="0" fontId="6" fillId="2" borderId="21" xfId="0" applyFont="1" applyFill="1" applyBorder="1">
      <alignment vertical="center"/>
    </xf>
    <xf numFmtId="41" fontId="6" fillId="2" borderId="21" xfId="0" applyNumberFormat="1" applyFont="1" applyFill="1" applyBorder="1">
      <alignment vertical="center"/>
    </xf>
    <xf numFmtId="0" fontId="6" fillId="2" borderId="2" xfId="0" applyFont="1" applyFill="1" applyBorder="1">
      <alignment vertical="center"/>
    </xf>
    <xf numFmtId="0" fontId="6" fillId="0" borderId="13" xfId="0" applyFont="1" applyBorder="1">
      <alignment vertical="center"/>
    </xf>
    <xf numFmtId="0" fontId="7" fillId="0" borderId="0" xfId="0" applyFont="1" applyAlignment="1">
      <alignment horizontal="center" vertical="center"/>
    </xf>
    <xf numFmtId="0" fontId="32" fillId="6" borderId="2" xfId="0" applyFont="1" applyFill="1" applyBorder="1" applyAlignment="1">
      <alignment horizontal="left" vertical="center" indent="1"/>
    </xf>
    <xf numFmtId="0" fontId="26" fillId="0" borderId="2" xfId="0" applyFont="1" applyBorder="1" applyAlignment="1">
      <alignment horizontal="left" vertical="center" indent="1"/>
    </xf>
    <xf numFmtId="0" fontId="26" fillId="0" borderId="13" xfId="0" applyFont="1" applyBorder="1" applyAlignment="1">
      <alignment horizontal="left" vertical="center" indent="1"/>
    </xf>
    <xf numFmtId="0" fontId="7" fillId="2" borderId="14" xfId="0" applyFont="1" applyFill="1" applyBorder="1" applyAlignment="1">
      <alignment horizontal="left" vertical="center" indent="1"/>
    </xf>
    <xf numFmtId="41" fontId="7" fillId="2" borderId="14" xfId="0" applyNumberFormat="1" applyFont="1" applyFill="1" applyBorder="1">
      <alignment vertical="center"/>
    </xf>
    <xf numFmtId="0" fontId="32" fillId="0" borderId="0" xfId="0" applyFont="1" applyAlignment="1">
      <alignment horizontal="left" vertical="center" indent="1"/>
    </xf>
    <xf numFmtId="41" fontId="7" fillId="0" borderId="0" xfId="0" applyNumberFormat="1" applyFont="1">
      <alignment vertical="center"/>
    </xf>
    <xf numFmtId="0" fontId="20" fillId="0" borderId="3" xfId="0" applyFont="1" applyBorder="1">
      <alignment vertical="center"/>
    </xf>
    <xf numFmtId="0" fontId="20" fillId="0" borderId="3" xfId="0" applyFont="1" applyBorder="1" applyAlignment="1">
      <alignment vertical="center" wrapText="1"/>
    </xf>
    <xf numFmtId="0" fontId="20" fillId="0" borderId="0" xfId="0" applyFont="1">
      <alignment vertical="center"/>
    </xf>
    <xf numFmtId="0" fontId="20" fillId="0" borderId="0" xfId="0" applyFont="1" applyAlignment="1">
      <alignment vertical="center" wrapText="1"/>
    </xf>
    <xf numFmtId="0" fontId="23" fillId="3" borderId="2" xfId="0" applyFont="1" applyFill="1" applyBorder="1" applyAlignment="1">
      <alignment horizontal="center" vertical="center"/>
    </xf>
    <xf numFmtId="178" fontId="6" fillId="0" borderId="2" xfId="0" applyNumberFormat="1" applyFont="1" applyBorder="1" applyAlignment="1" applyProtection="1">
      <alignment horizontal="right" vertical="center"/>
      <protection locked="0"/>
    </xf>
    <xf numFmtId="0" fontId="8" fillId="0" borderId="0" xfId="0" applyFont="1">
      <alignment vertical="center"/>
    </xf>
    <xf numFmtId="0" fontId="16" fillId="0" borderId="0" xfId="0" applyFont="1">
      <alignment vertical="center"/>
    </xf>
    <xf numFmtId="0" fontId="15" fillId="3" borderId="2" xfId="0" applyFont="1" applyFill="1" applyBorder="1" applyAlignment="1">
      <alignment horizontal="center" vertical="center" wrapText="1"/>
    </xf>
    <xf numFmtId="0" fontId="36" fillId="0" borderId="0" xfId="6" applyFont="1"/>
    <xf numFmtId="0" fontId="35" fillId="0" borderId="0" xfId="6"/>
    <xf numFmtId="0" fontId="35" fillId="0" borderId="0" xfId="6" applyAlignment="1">
      <alignment horizontal="center"/>
    </xf>
    <xf numFmtId="0" fontId="5" fillId="0" borderId="0" xfId="6" applyFont="1"/>
    <xf numFmtId="0" fontId="6" fillId="0" borderId="0" xfId="6" applyFont="1"/>
    <xf numFmtId="179" fontId="5" fillId="7" borderId="25" xfId="6" applyNumberFormat="1" applyFont="1" applyFill="1" applyBorder="1" applyProtection="1">
      <protection locked="0"/>
    </xf>
    <xf numFmtId="0" fontId="5" fillId="0" borderId="0" xfId="6" applyFont="1" applyAlignment="1">
      <alignment horizontal="center"/>
    </xf>
    <xf numFmtId="0" fontId="5" fillId="0" borderId="0" xfId="6" applyFont="1" applyAlignment="1">
      <alignment horizontal="right"/>
    </xf>
    <xf numFmtId="0" fontId="38" fillId="0" borderId="0" xfId="6" applyFont="1"/>
    <xf numFmtId="179" fontId="5" fillId="8" borderId="25" xfId="6" applyNumberFormat="1" applyFont="1" applyFill="1" applyBorder="1"/>
    <xf numFmtId="55" fontId="7" fillId="0" borderId="2" xfId="0" applyNumberFormat="1" applyFont="1" applyBorder="1" applyAlignment="1" applyProtection="1">
      <alignment horizontal="center" vertical="center"/>
      <protection locked="0"/>
    </xf>
    <xf numFmtId="31" fontId="7" fillId="0" borderId="2" xfId="0" applyNumberFormat="1" applyFont="1" applyBorder="1" applyProtection="1">
      <alignment vertical="center"/>
      <protection locked="0"/>
    </xf>
    <xf numFmtId="0" fontId="7" fillId="9" borderId="4" xfId="0" applyFont="1" applyFill="1" applyBorder="1">
      <alignment vertical="center"/>
    </xf>
    <xf numFmtId="0" fontId="7" fillId="2" borderId="2" xfId="2" applyNumberFormat="1" applyFont="1" applyFill="1" applyBorder="1" applyAlignment="1" applyProtection="1">
      <alignment horizontal="center" vertical="center"/>
    </xf>
    <xf numFmtId="0" fontId="20" fillId="0" borderId="11" xfId="0" applyFont="1" applyBorder="1">
      <alignment vertical="center"/>
    </xf>
    <xf numFmtId="31" fontId="7" fillId="2" borderId="2" xfId="0" applyNumberFormat="1" applyFont="1" applyFill="1" applyBorder="1">
      <alignment vertical="center"/>
    </xf>
    <xf numFmtId="55" fontId="7" fillId="2" borderId="2" xfId="0" applyNumberFormat="1" applyFont="1" applyFill="1" applyBorder="1" applyAlignment="1">
      <alignment horizontal="center" vertical="center"/>
    </xf>
    <xf numFmtId="0" fontId="9" fillId="0" borderId="2" xfId="0" applyFont="1" applyBorder="1" applyAlignment="1">
      <alignment horizontal="center" vertical="center"/>
    </xf>
    <xf numFmtId="0" fontId="14" fillId="4" borderId="0" xfId="0" applyFont="1" applyFill="1" applyAlignment="1">
      <alignment horizontal="center" vertical="center"/>
    </xf>
    <xf numFmtId="0" fontId="41" fillId="4" borderId="0" xfId="0" applyFont="1" applyFill="1" applyAlignment="1">
      <alignment horizontal="center" vertical="center"/>
    </xf>
    <xf numFmtId="0" fontId="9" fillId="0" borderId="0" xfId="0" applyFont="1" applyAlignment="1">
      <alignment horizontal="center" vertical="center"/>
    </xf>
    <xf numFmtId="0" fontId="15" fillId="0" borderId="0" xfId="0" applyFont="1" applyAlignment="1">
      <alignment horizontal="center" vertical="center" wrapText="1"/>
    </xf>
    <xf numFmtId="41" fontId="0" fillId="2" borderId="14" xfId="0" applyNumberFormat="1" applyFill="1" applyBorder="1" applyAlignment="1">
      <alignment horizontal="center" vertical="center"/>
    </xf>
    <xf numFmtId="41" fontId="6" fillId="2" borderId="2" xfId="0" applyNumberFormat="1" applyFont="1" applyFill="1" applyBorder="1" applyAlignment="1">
      <alignment horizontal="center" vertical="center"/>
    </xf>
    <xf numFmtId="41" fontId="0" fillId="2" borderId="2" xfId="0" applyNumberFormat="1" applyFill="1" applyBorder="1" applyAlignment="1">
      <alignment horizontal="center" vertical="center"/>
    </xf>
    <xf numFmtId="41" fontId="0" fillId="0" borderId="2" xfId="0" applyNumberFormat="1" applyBorder="1" applyAlignment="1" applyProtection="1">
      <alignment horizontal="center" vertical="center"/>
      <protection locked="0"/>
    </xf>
    <xf numFmtId="41" fontId="0" fillId="2" borderId="13" xfId="0" applyNumberFormat="1" applyFill="1" applyBorder="1" applyAlignment="1">
      <alignment horizontal="center" vertical="center"/>
    </xf>
    <xf numFmtId="0" fontId="14" fillId="4" borderId="0" xfId="0" applyFont="1" applyFill="1">
      <alignment vertical="center"/>
    </xf>
    <xf numFmtId="0" fontId="43" fillId="0" borderId="0" xfId="0" applyFont="1" applyAlignment="1">
      <alignment horizontal="center" vertical="center"/>
    </xf>
    <xf numFmtId="0" fontId="7" fillId="0" borderId="0" xfId="0" applyFont="1" applyProtection="1">
      <alignment vertical="center"/>
      <protection locked="0"/>
    </xf>
    <xf numFmtId="0" fontId="6" fillId="0" borderId="0" xfId="0" applyFont="1" applyProtection="1">
      <alignment vertical="center"/>
      <protection locked="0"/>
    </xf>
    <xf numFmtId="0" fontId="44" fillId="0" borderId="0" xfId="0" applyFont="1" applyAlignment="1">
      <alignment horizontal="center" vertical="center"/>
    </xf>
    <xf numFmtId="0" fontId="44" fillId="0" borderId="0" xfId="0" applyFont="1" applyAlignment="1"/>
    <xf numFmtId="0" fontId="45" fillId="10" borderId="0" xfId="0" applyFont="1" applyFill="1" applyAlignment="1">
      <alignment horizontal="center" vertical="center" wrapText="1"/>
    </xf>
    <xf numFmtId="0" fontId="46" fillId="11" borderId="0" xfId="0" applyFont="1" applyFill="1">
      <alignment vertical="center"/>
    </xf>
    <xf numFmtId="0" fontId="44" fillId="0" borderId="0" xfId="0" applyFont="1" applyAlignment="1">
      <alignment vertical="center" wrapText="1"/>
    </xf>
    <xf numFmtId="0" fontId="7" fillId="0" borderId="26" xfId="0" quotePrefix="1" applyFont="1" applyBorder="1" applyAlignment="1">
      <alignment horizontal="center" vertical="center"/>
    </xf>
    <xf numFmtId="0" fontId="7" fillId="0" borderId="0" xfId="0" quotePrefix="1" applyFont="1" applyAlignment="1">
      <alignment horizontal="center" vertical="center"/>
    </xf>
    <xf numFmtId="55" fontId="7" fillId="0" borderId="0" xfId="0" applyNumberFormat="1" applyFont="1" applyAlignment="1" applyProtection="1">
      <alignment horizontal="center" vertical="center"/>
      <protection locked="0"/>
    </xf>
    <xf numFmtId="41" fontId="7" fillId="0" borderId="0" xfId="0" applyNumberFormat="1" applyFont="1" applyProtection="1">
      <alignment vertical="center"/>
      <protection locked="0"/>
    </xf>
    <xf numFmtId="0" fontId="7" fillId="0" borderId="29" xfId="0" applyFont="1" applyBorder="1">
      <alignment vertical="center"/>
    </xf>
    <xf numFmtId="0" fontId="7" fillId="3" borderId="2" xfId="0" applyFont="1" applyFill="1" applyBorder="1" applyAlignment="1">
      <alignment horizontal="center" vertical="center"/>
    </xf>
    <xf numFmtId="0" fontId="0" fillId="0" borderId="2" xfId="0" applyBorder="1" applyAlignment="1">
      <alignment horizontal="left" vertical="center" indent="1"/>
    </xf>
    <xf numFmtId="41" fontId="0" fillId="2" borderId="2" xfId="0" applyNumberFormat="1" applyFill="1" applyBorder="1">
      <alignment vertical="center"/>
    </xf>
    <xf numFmtId="0" fontId="7" fillId="0" borderId="0" xfId="0" applyFont="1" applyAlignment="1">
      <alignment horizontal="left" vertical="center" indent="1"/>
    </xf>
    <xf numFmtId="0" fontId="0" fillId="0" borderId="2" xfId="0" applyBorder="1" applyAlignment="1">
      <alignment horizontal="left" vertical="center" indent="1" shrinkToFit="1"/>
    </xf>
    <xf numFmtId="41" fontId="0" fillId="0" borderId="2" xfId="0" applyNumberFormat="1" applyBorder="1" applyProtection="1">
      <alignment vertical="center"/>
      <protection locked="0"/>
    </xf>
    <xf numFmtId="0" fontId="0" fillId="0" borderId="6" xfId="0" applyBorder="1" applyAlignment="1">
      <alignment horizontal="left" vertical="center" indent="1"/>
    </xf>
    <xf numFmtId="41" fontId="0" fillId="0" borderId="6" xfId="0" applyNumberFormat="1" applyBorder="1">
      <alignment vertical="center"/>
    </xf>
    <xf numFmtId="0" fontId="0" fillId="0" borderId="0" xfId="0" applyAlignment="1">
      <alignment horizontal="left" vertical="center" indent="1"/>
    </xf>
    <xf numFmtId="41" fontId="15" fillId="3" borderId="2" xfId="0" applyNumberFormat="1" applyFont="1" applyFill="1" applyBorder="1" applyAlignment="1">
      <alignment horizontal="center" vertical="center"/>
    </xf>
    <xf numFmtId="0" fontId="15" fillId="3" borderId="28" xfId="0" applyFont="1" applyFill="1" applyBorder="1" applyAlignment="1">
      <alignment horizontal="center" vertical="center"/>
    </xf>
    <xf numFmtId="41" fontId="6" fillId="2" borderId="2" xfId="0" applyNumberFormat="1" applyFont="1" applyFill="1" applyBorder="1" applyAlignment="1">
      <alignment horizontal="left" vertical="center"/>
    </xf>
    <xf numFmtId="0" fontId="6" fillId="0" borderId="30" xfId="0" applyFont="1" applyBorder="1" applyAlignment="1">
      <alignment horizontal="left" vertical="center" indent="1"/>
    </xf>
    <xf numFmtId="41" fontId="6" fillId="2" borderId="30" xfId="0" applyNumberFormat="1" applyFont="1" applyFill="1" applyBorder="1" applyAlignment="1">
      <alignment horizontal="left" vertical="center"/>
    </xf>
    <xf numFmtId="41" fontId="5" fillId="0" borderId="31" xfId="0" applyNumberFormat="1" applyFont="1" applyBorder="1" applyAlignment="1">
      <alignment horizontal="left" vertical="center"/>
    </xf>
    <xf numFmtId="0" fontId="6" fillId="0" borderId="14" xfId="0" applyFont="1" applyBorder="1" applyAlignment="1">
      <alignment horizontal="left" vertical="center" indent="1"/>
    </xf>
    <xf numFmtId="177" fontId="6" fillId="2" borderId="14" xfId="0" applyNumberFormat="1" applyFont="1" applyFill="1" applyBorder="1" applyAlignment="1">
      <alignment horizontal="right" vertical="center"/>
    </xf>
    <xf numFmtId="41" fontId="7" fillId="0" borderId="0" xfId="0" applyNumberFormat="1" applyFont="1" applyAlignment="1">
      <alignment horizontal="right" vertical="center"/>
    </xf>
    <xf numFmtId="41" fontId="7" fillId="3" borderId="2" xfId="0" applyNumberFormat="1" applyFont="1" applyFill="1" applyBorder="1" applyAlignment="1">
      <alignment horizontal="center" vertical="center"/>
    </xf>
    <xf numFmtId="41" fontId="6" fillId="2" borderId="5" xfId="0" applyNumberFormat="1" applyFont="1" applyFill="1" applyBorder="1" applyAlignment="1">
      <alignment horizontal="left" vertical="center"/>
    </xf>
    <xf numFmtId="38" fontId="6" fillId="0" borderId="4" xfId="0" applyNumberFormat="1" applyFont="1" applyBorder="1" applyAlignment="1">
      <alignment horizontal="left" vertical="center" indent="1"/>
    </xf>
    <xf numFmtId="0" fontId="6" fillId="0" borderId="0" xfId="0" applyFont="1" applyAlignment="1">
      <alignment horizontal="left" vertical="center" indent="1"/>
    </xf>
    <xf numFmtId="41" fontId="6" fillId="2" borderId="32" xfId="0" applyNumberFormat="1" applyFont="1" applyFill="1" applyBorder="1" applyAlignment="1">
      <alignment horizontal="left" vertical="center"/>
    </xf>
    <xf numFmtId="0" fontId="6" fillId="0" borderId="33" xfId="0" applyFont="1" applyBorder="1" applyAlignment="1">
      <alignment horizontal="left" vertical="center" indent="1"/>
    </xf>
    <xf numFmtId="41" fontId="6" fillId="12" borderId="34" xfId="0" applyNumberFormat="1" applyFont="1" applyFill="1" applyBorder="1" applyAlignment="1">
      <alignment horizontal="left" vertical="center"/>
    </xf>
    <xf numFmtId="41" fontId="6" fillId="0" borderId="2" xfId="0" applyNumberFormat="1" applyFont="1" applyBorder="1" applyAlignment="1" applyProtection="1">
      <alignment horizontal="center" vertical="center"/>
      <protection locked="0"/>
    </xf>
    <xf numFmtId="0" fontId="6" fillId="0" borderId="35" xfId="0" applyFont="1" applyBorder="1">
      <alignment vertical="center"/>
    </xf>
    <xf numFmtId="10" fontId="6" fillId="2" borderId="2" xfId="3" applyNumberFormat="1" applyFont="1" applyFill="1" applyBorder="1" applyProtection="1">
      <alignment vertical="center"/>
    </xf>
    <xf numFmtId="178" fontId="6" fillId="2" borderId="2" xfId="0" applyNumberFormat="1" applyFont="1" applyFill="1" applyBorder="1" applyAlignment="1">
      <alignment horizontal="right" vertical="center"/>
    </xf>
    <xf numFmtId="41" fontId="6" fillId="0" borderId="0" xfId="0" applyNumberFormat="1" applyFont="1" applyAlignment="1">
      <alignment horizontal="center" vertical="center"/>
    </xf>
    <xf numFmtId="41" fontId="6" fillId="0" borderId="0" xfId="0" applyNumberFormat="1" applyFont="1" applyAlignment="1" applyProtection="1">
      <alignment horizontal="center" vertical="center"/>
      <protection locked="0"/>
    </xf>
    <xf numFmtId="178" fontId="0" fillId="0" borderId="0" xfId="0" applyNumberFormat="1" applyAlignment="1">
      <alignment horizontal="center" vertical="center"/>
    </xf>
    <xf numFmtId="41" fontId="0" fillId="0" borderId="0" xfId="0" applyNumberFormat="1" applyAlignment="1">
      <alignment horizontal="center" vertical="center"/>
    </xf>
    <xf numFmtId="41" fontId="0" fillId="0" borderId="0" xfId="0" applyNumberFormat="1" applyAlignment="1" applyProtection="1">
      <alignment horizontal="center" vertical="center"/>
      <protection locked="0"/>
    </xf>
    <xf numFmtId="41" fontId="7" fillId="2" borderId="2" xfId="0" applyNumberFormat="1" applyFont="1" applyFill="1" applyBorder="1">
      <alignment vertical="center"/>
    </xf>
    <xf numFmtId="41" fontId="7" fillId="2" borderId="13" xfId="0" applyNumberFormat="1" applyFont="1" applyFill="1" applyBorder="1">
      <alignment vertical="center"/>
    </xf>
    <xf numFmtId="0" fontId="15" fillId="0" borderId="0" xfId="0" applyFont="1" applyAlignment="1">
      <alignment horizontal="center" vertical="center"/>
    </xf>
    <xf numFmtId="0" fontId="43" fillId="10" borderId="0" xfId="0" applyFont="1" applyFill="1" applyAlignment="1">
      <alignment horizontal="center" vertical="center" wrapText="1"/>
    </xf>
    <xf numFmtId="0" fontId="44" fillId="11" borderId="0" xfId="0" applyFont="1" applyFill="1" applyAlignment="1">
      <alignment horizontal="center" vertical="center"/>
    </xf>
    <xf numFmtId="0" fontId="44" fillId="11" borderId="0" xfId="0" applyFont="1" applyFill="1">
      <alignment vertical="center"/>
    </xf>
    <xf numFmtId="0" fontId="15" fillId="3" borderId="5" xfId="0" applyFont="1" applyFill="1" applyBorder="1" applyAlignment="1">
      <alignment horizontal="center" vertical="center" wrapText="1"/>
    </xf>
    <xf numFmtId="55" fontId="7" fillId="2" borderId="5" xfId="0" applyNumberFormat="1" applyFont="1" applyFill="1" applyBorder="1" applyAlignment="1">
      <alignment horizontal="center" vertical="center"/>
    </xf>
    <xf numFmtId="41" fontId="7" fillId="2" borderId="5" xfId="0" applyNumberFormat="1" applyFont="1" applyFill="1" applyBorder="1">
      <alignment vertical="center"/>
    </xf>
    <xf numFmtId="0" fontId="49" fillId="4" borderId="0" xfId="0" applyFont="1" applyFill="1">
      <alignment vertical="center"/>
    </xf>
    <xf numFmtId="0" fontId="50" fillId="4" borderId="0" xfId="0" applyFont="1" applyFill="1">
      <alignment vertical="center"/>
    </xf>
    <xf numFmtId="0" fontId="50" fillId="0" borderId="0" xfId="0" applyFont="1" applyAlignment="1">
      <alignment horizontal="right" vertical="center"/>
    </xf>
    <xf numFmtId="0" fontId="51" fillId="4" borderId="0" xfId="0" applyFont="1" applyFill="1">
      <alignment vertical="center"/>
    </xf>
    <xf numFmtId="0" fontId="52" fillId="4" borderId="0" xfId="0" applyFont="1" applyFill="1">
      <alignment vertical="center"/>
    </xf>
    <xf numFmtId="0" fontId="18" fillId="4" borderId="0" xfId="0" applyFont="1" applyFill="1">
      <alignment vertical="center"/>
    </xf>
    <xf numFmtId="0" fontId="15" fillId="3" borderId="2" xfId="0" applyFont="1" applyFill="1" applyBorder="1" applyAlignment="1">
      <alignment horizontal="center" vertical="center"/>
    </xf>
    <xf numFmtId="0" fontId="7" fillId="3" borderId="22" xfId="0" applyFont="1" applyFill="1" applyBorder="1" applyAlignment="1">
      <alignment horizontal="center" vertical="center" wrapText="1"/>
    </xf>
    <xf numFmtId="0" fontId="44" fillId="0" borderId="0" xfId="0" applyFont="1">
      <alignment vertical="center"/>
    </xf>
    <xf numFmtId="0" fontId="7" fillId="0" borderId="2" xfId="2" applyNumberFormat="1" applyFont="1" applyBorder="1" applyAlignment="1" applyProtection="1">
      <alignment horizontal="center" vertical="center" wrapText="1"/>
      <protection locked="0"/>
    </xf>
    <xf numFmtId="10" fontId="7" fillId="0" borderId="0" xfId="0" applyNumberFormat="1" applyFont="1">
      <alignment vertical="center"/>
    </xf>
    <xf numFmtId="0" fontId="7" fillId="0" borderId="0" xfId="0" applyFont="1" applyAlignment="1">
      <alignment vertical="center" wrapText="1"/>
    </xf>
    <xf numFmtId="10" fontId="44" fillId="0" borderId="0" xfId="0" applyNumberFormat="1" applyFont="1" applyAlignment="1">
      <alignment horizontal="center" vertical="center"/>
    </xf>
    <xf numFmtId="178" fontId="0" fillId="0" borderId="2" xfId="0" applyNumberFormat="1" applyBorder="1" applyAlignment="1" applyProtection="1">
      <alignment horizontal="right" vertical="center"/>
      <protection locked="0"/>
    </xf>
    <xf numFmtId="31" fontId="7" fillId="0" borderId="4" xfId="0" applyNumberFormat="1" applyFont="1" applyBorder="1">
      <alignment vertical="center"/>
    </xf>
    <xf numFmtId="0" fontId="7" fillId="0" borderId="0" xfId="2" applyNumberFormat="1" applyFont="1" applyFill="1" applyBorder="1" applyAlignment="1" applyProtection="1">
      <alignment horizontal="center" vertical="center"/>
    </xf>
    <xf numFmtId="0" fontId="23" fillId="3" borderId="14" xfId="0" applyFont="1" applyFill="1" applyBorder="1" applyAlignment="1">
      <alignment horizontal="center" vertical="center"/>
    </xf>
    <xf numFmtId="179" fontId="5" fillId="7" borderId="25" xfId="6" applyNumberFormat="1" applyFont="1" applyFill="1" applyBorder="1"/>
    <xf numFmtId="0" fontId="7" fillId="2" borderId="23" xfId="0" quotePrefix="1" applyFont="1" applyFill="1" applyBorder="1" applyAlignment="1">
      <alignment horizontal="center" vertical="center" wrapText="1"/>
    </xf>
    <xf numFmtId="0" fontId="7" fillId="2" borderId="24" xfId="0" quotePrefix="1" applyFont="1" applyFill="1" applyBorder="1" applyAlignment="1">
      <alignment horizontal="center" vertical="center" wrapText="1"/>
    </xf>
    <xf numFmtId="0" fontId="7" fillId="2" borderId="36" xfId="0" quotePrefix="1" applyFont="1" applyFill="1" applyBorder="1" applyAlignment="1">
      <alignment horizontal="center" vertical="center" wrapText="1"/>
    </xf>
    <xf numFmtId="0" fontId="15" fillId="3" borderId="2" xfId="0" applyFont="1" applyFill="1" applyBorder="1" applyAlignment="1">
      <alignment horizontal="center" vertical="center" wrapText="1"/>
    </xf>
    <xf numFmtId="55" fontId="7" fillId="2" borderId="2" xfId="0" applyNumberFormat="1" applyFont="1" applyFill="1" applyBorder="1" applyAlignment="1">
      <alignment horizontal="center" vertical="center"/>
    </xf>
    <xf numFmtId="41" fontId="7" fillId="0" borderId="2" xfId="0" applyNumberFormat="1" applyFont="1" applyBorder="1" applyProtection="1">
      <alignment vertical="center"/>
      <protection locked="0"/>
    </xf>
    <xf numFmtId="0" fontId="43" fillId="0" borderId="0" xfId="0" applyFont="1" applyAlignment="1">
      <alignment horizontal="center" vertical="center" wrapText="1"/>
    </xf>
    <xf numFmtId="41" fontId="7" fillId="0" borderId="5" xfId="0" applyNumberFormat="1" applyFont="1" applyBorder="1" applyProtection="1">
      <alignment vertical="center"/>
      <protection locked="0"/>
    </xf>
    <xf numFmtId="41" fontId="7" fillId="0" borderId="28" xfId="0" applyNumberFormat="1" applyFont="1" applyBorder="1" applyProtection="1">
      <alignment vertical="center"/>
      <protection locked="0"/>
    </xf>
    <xf numFmtId="0" fontId="33" fillId="0" borderId="27" xfId="0" applyFont="1" applyBorder="1" applyAlignment="1">
      <alignment horizontal="center" vertical="center"/>
    </xf>
    <xf numFmtId="0" fontId="7" fillId="4" borderId="2" xfId="0" applyFont="1" applyFill="1" applyBorder="1">
      <alignment vertical="center"/>
    </xf>
    <xf numFmtId="0" fontId="7" fillId="0" borderId="27" xfId="0" applyFont="1" applyBorder="1" applyAlignment="1">
      <alignment horizontal="center" vertical="center"/>
    </xf>
    <xf numFmtId="0" fontId="7" fillId="0" borderId="0" xfId="0" applyFont="1" applyAlignment="1">
      <alignment horizontal="center" vertical="center"/>
    </xf>
    <xf numFmtId="0" fontId="5" fillId="3" borderId="2" xfId="0" applyFont="1" applyFill="1" applyBorder="1" applyAlignment="1">
      <alignment horizontal="center" vertical="center"/>
    </xf>
    <xf numFmtId="41" fontId="6" fillId="2" borderId="2" xfId="0" applyNumberFormat="1" applyFont="1" applyFill="1" applyBorder="1" applyAlignment="1">
      <alignment horizontal="center" vertical="center"/>
    </xf>
    <xf numFmtId="178" fontId="0" fillId="0" borderId="2" xfId="0" applyNumberFormat="1" applyBorder="1" applyAlignment="1" applyProtection="1">
      <alignment horizontal="right" vertical="center"/>
      <protection locked="0"/>
    </xf>
    <xf numFmtId="41" fontId="7" fillId="2" borderId="8" xfId="0" applyNumberFormat="1" applyFont="1" applyFill="1" applyBorder="1">
      <alignment vertical="center"/>
    </xf>
    <xf numFmtId="41" fontId="7" fillId="2" borderId="7" xfId="0" applyNumberFormat="1" applyFont="1" applyFill="1" applyBorder="1">
      <alignment vertical="center"/>
    </xf>
    <xf numFmtId="41" fontId="7" fillId="2" borderId="1" xfId="0" applyNumberFormat="1" applyFont="1" applyFill="1" applyBorder="1">
      <alignment vertical="center"/>
    </xf>
    <xf numFmtId="41" fontId="7" fillId="0" borderId="8" xfId="0" applyNumberFormat="1" applyFont="1" applyBorder="1" applyProtection="1">
      <alignment vertical="center"/>
      <protection locked="0"/>
    </xf>
    <xf numFmtId="41" fontId="7" fillId="0" borderId="7" xfId="0" applyNumberFormat="1" applyFont="1" applyBorder="1" applyProtection="1">
      <alignment vertical="center"/>
      <protection locked="0"/>
    </xf>
    <xf numFmtId="41" fontId="7" fillId="0" borderId="1" xfId="0" applyNumberFormat="1" applyFont="1" applyBorder="1" applyProtection="1">
      <alignment vertical="center"/>
      <protection locked="0"/>
    </xf>
    <xf numFmtId="38" fontId="6" fillId="0" borderId="0" xfId="0" applyNumberFormat="1" applyFont="1" applyAlignment="1">
      <alignment horizontal="left" vertical="center" indent="1"/>
    </xf>
    <xf numFmtId="0" fontId="6" fillId="0" borderId="0" xfId="0" applyFont="1" applyAlignment="1">
      <alignment horizontal="left" vertical="center" inden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9" fillId="3" borderId="9" xfId="0" applyFont="1" applyFill="1" applyBorder="1" applyAlignment="1">
      <alignment horizontal="center" vertical="center"/>
    </xf>
    <xf numFmtId="0" fontId="9" fillId="3" borderId="7" xfId="0" applyFont="1" applyFill="1" applyBorder="1" applyAlignment="1">
      <alignment horizontal="center" vertical="center"/>
    </xf>
    <xf numFmtId="38" fontId="6" fillId="0" borderId="4" xfId="0" applyNumberFormat="1" applyFont="1" applyBorder="1" applyAlignment="1">
      <alignment horizontal="left" vertical="center" indent="1"/>
    </xf>
    <xf numFmtId="177" fontId="7" fillId="2" borderId="6" xfId="0" applyNumberFormat="1" applyFont="1" applyFill="1" applyBorder="1">
      <alignment vertical="center"/>
    </xf>
    <xf numFmtId="177" fontId="7" fillId="2" borderId="19" xfId="0" applyNumberFormat="1" applyFont="1" applyFill="1" applyBorder="1">
      <alignment vertical="center"/>
    </xf>
    <xf numFmtId="0" fontId="7" fillId="3" borderId="5" xfId="0" applyFont="1" applyFill="1" applyBorder="1" applyAlignment="1">
      <alignment horizontal="center" vertical="center"/>
    </xf>
    <xf numFmtId="0" fontId="7" fillId="3" borderId="18" xfId="0" applyFont="1" applyFill="1" applyBorder="1" applyAlignment="1">
      <alignment horizontal="center" vertical="center"/>
    </xf>
    <xf numFmtId="0" fontId="7" fillId="0" borderId="5" xfId="2" applyNumberFormat="1" applyFont="1" applyFill="1" applyBorder="1" applyAlignment="1" applyProtection="1">
      <alignment horizontal="center" vertical="center"/>
      <protection locked="0"/>
    </xf>
    <xf numFmtId="0" fontId="7" fillId="0" borderId="2" xfId="2" applyNumberFormat="1" applyFont="1" applyFill="1" applyBorder="1" applyAlignment="1" applyProtection="1">
      <alignment horizontal="center" vertical="center"/>
      <protection locked="0"/>
    </xf>
    <xf numFmtId="10" fontId="6" fillId="2" borderId="2" xfId="3" applyNumberFormat="1" applyFont="1" applyFill="1" applyBorder="1" applyProtection="1">
      <alignment vertical="center"/>
    </xf>
    <xf numFmtId="41" fontId="6" fillId="2" borderId="5" xfId="0" applyNumberFormat="1" applyFont="1" applyFill="1" applyBorder="1" applyAlignment="1">
      <alignment horizontal="center" vertical="center"/>
    </xf>
    <xf numFmtId="41" fontId="6" fillId="2" borderId="28" xfId="0" applyNumberFormat="1" applyFont="1" applyFill="1" applyBorder="1" applyAlignment="1">
      <alignment horizontal="center" vertical="center"/>
    </xf>
    <xf numFmtId="41" fontId="6" fillId="0" borderId="2" xfId="0" applyNumberFormat="1" applyFont="1" applyBorder="1" applyAlignment="1" applyProtection="1">
      <alignment horizontal="center" vertical="center"/>
      <protection locked="0"/>
    </xf>
    <xf numFmtId="41" fontId="0" fillId="2" borderId="13" xfId="0" applyNumberFormat="1" applyFill="1" applyBorder="1" applyAlignment="1">
      <alignment horizontal="center" vertical="center"/>
    </xf>
    <xf numFmtId="41" fontId="0" fillId="2" borderId="14" xfId="0" applyNumberFormat="1" applyFill="1" applyBorder="1" applyAlignment="1">
      <alignment horizontal="center" vertical="center"/>
    </xf>
    <xf numFmtId="41" fontId="0" fillId="2" borderId="2" xfId="0" applyNumberFormat="1" applyFill="1" applyBorder="1" applyAlignment="1">
      <alignment horizontal="center" vertical="center"/>
    </xf>
    <xf numFmtId="41" fontId="0" fillId="0" borderId="2" xfId="0" applyNumberFormat="1" applyBorder="1" applyAlignment="1" applyProtection="1">
      <alignment horizontal="center" vertical="center"/>
      <protection locked="0"/>
    </xf>
    <xf numFmtId="0" fontId="7" fillId="2" borderId="5" xfId="2" applyNumberFormat="1" applyFont="1" applyFill="1" applyBorder="1" applyAlignment="1" applyProtection="1">
      <alignment horizontal="center" vertical="center"/>
    </xf>
    <xf numFmtId="0" fontId="7" fillId="2" borderId="2" xfId="2" applyNumberFormat="1" applyFont="1" applyFill="1" applyBorder="1" applyAlignment="1" applyProtection="1">
      <alignment horizontal="center" vertical="center"/>
    </xf>
    <xf numFmtId="0" fontId="5" fillId="0" borderId="0" xfId="0" applyFont="1" applyAlignment="1">
      <alignment horizontal="center" vertical="center"/>
    </xf>
    <xf numFmtId="0" fontId="6" fillId="0" borderId="0" xfId="0" applyFont="1">
      <alignment vertical="center"/>
    </xf>
    <xf numFmtId="0" fontId="15" fillId="3" borderId="5" xfId="0" applyFont="1" applyFill="1" applyBorder="1" applyAlignment="1">
      <alignment horizontal="center" vertical="center" wrapText="1"/>
    </xf>
    <xf numFmtId="0" fontId="15" fillId="3" borderId="28" xfId="0" applyFont="1" applyFill="1" applyBorder="1" applyAlignment="1">
      <alignment horizontal="center" vertical="center" wrapText="1"/>
    </xf>
    <xf numFmtId="55" fontId="7" fillId="2" borderId="5" xfId="0" applyNumberFormat="1" applyFont="1" applyFill="1" applyBorder="1" applyAlignment="1">
      <alignment horizontal="center" vertical="center"/>
    </xf>
    <xf numFmtId="55" fontId="7" fillId="2" borderId="28" xfId="0" applyNumberFormat="1" applyFont="1" applyFill="1" applyBorder="1" applyAlignment="1">
      <alignment horizontal="center" vertical="center"/>
    </xf>
  </cellXfs>
  <cellStyles count="7">
    <cellStyle name="Excel Built-in Comma [0]" xfId="1" xr:uid="{358DC8C6-48A3-4595-BB4B-A7BDEE9936DB}"/>
    <cellStyle name="Excel Built-in Comma [0] 2" xfId="5" xr:uid="{0515199E-7B8D-4A92-A9F7-A3787C0BD0A7}"/>
    <cellStyle name="パーセント" xfId="3" builtinId="5"/>
    <cellStyle name="桁区切り" xfId="2" builtinId="6"/>
    <cellStyle name="標準" xfId="0" builtinId="0"/>
    <cellStyle name="標準 2" xfId="6" xr:uid="{D2B4D569-1D48-4D61-AFAF-C73F4FE3F59D}"/>
    <cellStyle name="標準 4 2" xfId="4" xr:uid="{77A70F07-6F13-4489-847B-049BFBF16578}"/>
  </cellStyles>
  <dxfs count="75">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
      <font>
        <b/>
        <i val="0"/>
        <color rgb="FFFF0000"/>
      </font>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rgb="FFFFFFCC"/>
        </patternFill>
      </fill>
    </dxf>
    <dxf>
      <fill>
        <patternFill>
          <bgColor rgb="FFFFFFCC"/>
        </patternFill>
      </fill>
    </dxf>
    <dxf>
      <fill>
        <patternFill>
          <bgColor rgb="FFFFFFCC"/>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FFCC"/>
      <color rgb="FFCDFFE6"/>
      <color rgb="FF99FFCC"/>
      <color rgb="FF66FFFF"/>
      <color rgb="FFFFFF09"/>
      <color rgb="FFFFCCCC"/>
      <color rgb="FFE9DEFE"/>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6</xdr:col>
      <xdr:colOff>260378</xdr:colOff>
      <xdr:row>114</xdr:row>
      <xdr:rowOff>153263</xdr:rowOff>
    </xdr:from>
    <xdr:to>
      <xdr:col>9</xdr:col>
      <xdr:colOff>797200</xdr:colOff>
      <xdr:row>125</xdr:row>
      <xdr:rowOff>138043</xdr:rowOff>
    </xdr:to>
    <xdr:sp macro="" textlink="">
      <xdr:nvSpPr>
        <xdr:cNvPr id="104" name="正方形/長方形 1">
          <a:extLst>
            <a:ext uri="{FF2B5EF4-FFF2-40B4-BE49-F238E27FC236}">
              <a16:creationId xmlns:a16="http://schemas.microsoft.com/office/drawing/2014/main" id="{DDACC627-CA38-43EF-A080-0BCEC215BE9B}"/>
            </a:ext>
          </a:extLst>
        </xdr:cNvPr>
        <xdr:cNvSpPr/>
      </xdr:nvSpPr>
      <xdr:spPr>
        <a:xfrm>
          <a:off x="11138204" y="35616633"/>
          <a:ext cx="4263996" cy="3201193"/>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6</xdr:col>
      <xdr:colOff>41413</xdr:colOff>
      <xdr:row>102</xdr:row>
      <xdr:rowOff>168385</xdr:rowOff>
    </xdr:from>
    <xdr:to>
      <xdr:col>9</xdr:col>
      <xdr:colOff>817079</xdr:colOff>
      <xdr:row>105</xdr:row>
      <xdr:rowOff>136372</xdr:rowOff>
    </xdr:to>
    <xdr:sp macro="" textlink="">
      <xdr:nvSpPr>
        <xdr:cNvPr id="125" name="正方形/長方形 5">
          <a:extLst>
            <a:ext uri="{FF2B5EF4-FFF2-40B4-BE49-F238E27FC236}">
              <a16:creationId xmlns:a16="http://schemas.microsoft.com/office/drawing/2014/main" id="{A242B366-5993-4C84-9B42-9362052BC25A}"/>
            </a:ext>
          </a:extLst>
        </xdr:cNvPr>
        <xdr:cNvSpPr/>
      </xdr:nvSpPr>
      <xdr:spPr>
        <a:xfrm>
          <a:off x="10905062" y="31729601"/>
          <a:ext cx="4521308" cy="89474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79</xdr:row>
      <xdr:rowOff>285752</xdr:rowOff>
    </xdr:from>
    <xdr:to>
      <xdr:col>8</xdr:col>
      <xdr:colOff>851487</xdr:colOff>
      <xdr:row>84</xdr:row>
      <xdr:rowOff>107156</xdr:rowOff>
    </xdr:to>
    <xdr:sp macro="" textlink="">
      <xdr:nvSpPr>
        <xdr:cNvPr id="98" name="正方形/長方形 7">
          <a:extLst>
            <a:ext uri="{FF2B5EF4-FFF2-40B4-BE49-F238E27FC236}">
              <a16:creationId xmlns:a16="http://schemas.microsoft.com/office/drawing/2014/main" id="{B88AA103-EA95-4838-B788-467A0A7DBAE7}"/>
            </a:ext>
          </a:extLst>
        </xdr:cNvPr>
        <xdr:cNvSpPr/>
      </xdr:nvSpPr>
      <xdr:spPr>
        <a:xfrm>
          <a:off x="8409216" y="15784288"/>
          <a:ext cx="5641200" cy="138622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86</xdr:row>
      <xdr:rowOff>297659</xdr:rowOff>
    </xdr:from>
    <xdr:to>
      <xdr:col>8</xdr:col>
      <xdr:colOff>851486</xdr:colOff>
      <xdr:row>92</xdr:row>
      <xdr:rowOff>0</xdr:rowOff>
    </xdr:to>
    <xdr:sp macro="" textlink="">
      <xdr:nvSpPr>
        <xdr:cNvPr id="99" name="正方形/長方形 9">
          <a:extLst>
            <a:ext uri="{FF2B5EF4-FFF2-40B4-BE49-F238E27FC236}">
              <a16:creationId xmlns:a16="http://schemas.microsoft.com/office/drawing/2014/main" id="{E2959C6A-D209-4D3E-B491-30F350AC3B31}"/>
            </a:ext>
          </a:extLst>
        </xdr:cNvPr>
        <xdr:cNvSpPr/>
      </xdr:nvSpPr>
      <xdr:spPr>
        <a:xfrm>
          <a:off x="8409215" y="17986945"/>
          <a:ext cx="5641200" cy="158012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95</xdr:row>
      <xdr:rowOff>0</xdr:rowOff>
    </xdr:from>
    <xdr:to>
      <xdr:col>8</xdr:col>
      <xdr:colOff>875980</xdr:colOff>
      <xdr:row>101</xdr:row>
      <xdr:rowOff>263979</xdr:rowOff>
    </xdr:to>
    <xdr:sp macro="" textlink="">
      <xdr:nvSpPr>
        <xdr:cNvPr id="100" name="正方形/長方形 10">
          <a:extLst>
            <a:ext uri="{FF2B5EF4-FFF2-40B4-BE49-F238E27FC236}">
              <a16:creationId xmlns:a16="http://schemas.microsoft.com/office/drawing/2014/main" id="{101C32FF-ACCB-4681-A516-FEEB63FEA073}"/>
            </a:ext>
          </a:extLst>
        </xdr:cNvPr>
        <xdr:cNvSpPr/>
      </xdr:nvSpPr>
      <xdr:spPr>
        <a:xfrm>
          <a:off x="8433709" y="20505964"/>
          <a:ext cx="5641200" cy="214176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3" name="正方形/長方形 2">
          <a:extLst>
            <a:ext uri="{FF2B5EF4-FFF2-40B4-BE49-F238E27FC236}">
              <a16:creationId xmlns:a16="http://schemas.microsoft.com/office/drawing/2014/main" id="{8F491360-9703-472F-912D-C03DD5E99C77}"/>
            </a:ext>
          </a:extLst>
        </xdr:cNvPr>
        <xdr:cNvSpPr/>
      </xdr:nvSpPr>
      <xdr:spPr>
        <a:xfrm>
          <a:off x="10620375" y="58430"/>
          <a:ext cx="876705" cy="246369"/>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1</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577295</xdr:colOff>
      <xdr:row>4</xdr:row>
      <xdr:rowOff>236202</xdr:rowOff>
    </xdr:to>
    <xdr:grpSp>
      <xdr:nvGrpSpPr>
        <xdr:cNvPr id="2" name="グループ化 1">
          <a:extLst>
            <a:ext uri="{FF2B5EF4-FFF2-40B4-BE49-F238E27FC236}">
              <a16:creationId xmlns:a16="http://schemas.microsoft.com/office/drawing/2014/main" id="{AAD2D88C-E7F4-4286-B57C-A5347E1A5796}"/>
            </a:ext>
          </a:extLst>
        </xdr:cNvPr>
        <xdr:cNvGrpSpPr/>
      </xdr:nvGrpSpPr>
      <xdr:grpSpPr>
        <a:xfrm>
          <a:off x="5844448" y="963976"/>
          <a:ext cx="5590957" cy="238107"/>
          <a:chOff x="7478959" y="973667"/>
          <a:chExt cx="5620566" cy="243956"/>
        </a:xfrm>
      </xdr:grpSpPr>
      <xdr:sp macro="" textlink="">
        <xdr:nvSpPr>
          <xdr:cNvPr id="6" name="正方形/長方形 172">
            <a:extLst>
              <a:ext uri="{FF2B5EF4-FFF2-40B4-BE49-F238E27FC236}">
                <a16:creationId xmlns:a16="http://schemas.microsoft.com/office/drawing/2014/main" id="{2E2DFAEF-AC2C-3043-A864-D515854F1FA6}"/>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8" name="正方形/長方形 7">
            <a:extLst>
              <a:ext uri="{FF2B5EF4-FFF2-40B4-BE49-F238E27FC236}">
                <a16:creationId xmlns:a16="http://schemas.microsoft.com/office/drawing/2014/main" id="{5B7F1E0E-7B7D-0DD3-FA19-1B17635DC8DA}"/>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9" name="正方形/長方形 172">
            <a:extLst>
              <a:ext uri="{FF2B5EF4-FFF2-40B4-BE49-F238E27FC236}">
                <a16:creationId xmlns:a16="http://schemas.microsoft.com/office/drawing/2014/main" id="{76666C59-CB09-9131-2BA4-5B24C6D86089}"/>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0" name="正方形/長方形 9">
            <a:extLst>
              <a:ext uri="{FF2B5EF4-FFF2-40B4-BE49-F238E27FC236}">
                <a16:creationId xmlns:a16="http://schemas.microsoft.com/office/drawing/2014/main" id="{7D449CD8-29E4-7195-47CE-5C9001666C17}"/>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1" name="正方形/長方形 10">
            <a:extLst>
              <a:ext uri="{FF2B5EF4-FFF2-40B4-BE49-F238E27FC236}">
                <a16:creationId xmlns:a16="http://schemas.microsoft.com/office/drawing/2014/main" id="{212A74AD-D3B2-7483-A3F8-14F49EB6115A}"/>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6</xdr:col>
      <xdr:colOff>54921</xdr:colOff>
      <xdr:row>105</xdr:row>
      <xdr:rowOff>174536</xdr:rowOff>
    </xdr:from>
    <xdr:to>
      <xdr:col>9</xdr:col>
      <xdr:colOff>817907</xdr:colOff>
      <xdr:row>107</xdr:row>
      <xdr:rowOff>189451</xdr:rowOff>
    </xdr:to>
    <xdr:sp macro="" textlink="">
      <xdr:nvSpPr>
        <xdr:cNvPr id="12" name="正方形/長方形 11">
          <a:extLst>
            <a:ext uri="{FF2B5EF4-FFF2-40B4-BE49-F238E27FC236}">
              <a16:creationId xmlns:a16="http://schemas.microsoft.com/office/drawing/2014/main" id="{B8CFF94D-5B3F-4E7F-8A52-481DF0BCDA3C}"/>
            </a:ext>
          </a:extLst>
        </xdr:cNvPr>
        <xdr:cNvSpPr/>
      </xdr:nvSpPr>
      <xdr:spPr>
        <a:xfrm>
          <a:off x="10918570" y="32662509"/>
          <a:ext cx="4508628" cy="632753"/>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6</xdr:col>
      <xdr:colOff>57653</xdr:colOff>
      <xdr:row>107</xdr:row>
      <xdr:rowOff>247021</xdr:rowOff>
    </xdr:from>
    <xdr:to>
      <xdr:col>9</xdr:col>
      <xdr:colOff>817907</xdr:colOff>
      <xdr:row>114</xdr:row>
      <xdr:rowOff>94007</xdr:rowOff>
    </xdr:to>
    <xdr:sp macro="" textlink="">
      <xdr:nvSpPr>
        <xdr:cNvPr id="13" name="正方形/長方形 7">
          <a:extLst>
            <a:ext uri="{FF2B5EF4-FFF2-40B4-BE49-F238E27FC236}">
              <a16:creationId xmlns:a16="http://schemas.microsoft.com/office/drawing/2014/main" id="{AAF87A68-888D-4CAE-9D14-241456235910}"/>
            </a:ext>
          </a:extLst>
        </xdr:cNvPr>
        <xdr:cNvSpPr/>
      </xdr:nvSpPr>
      <xdr:spPr>
        <a:xfrm>
          <a:off x="10921302" y="33352832"/>
          <a:ext cx="4505896" cy="2009418"/>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twoCellAnchor>
    <xdr:from>
      <xdr:col>6</xdr:col>
      <xdr:colOff>130045</xdr:colOff>
      <xdr:row>148</xdr:row>
      <xdr:rowOff>198901</xdr:rowOff>
    </xdr:from>
    <xdr:to>
      <xdr:col>9</xdr:col>
      <xdr:colOff>725848</xdr:colOff>
      <xdr:row>153</xdr:row>
      <xdr:rowOff>210377</xdr:rowOff>
    </xdr:to>
    <xdr:sp macro="" textlink="">
      <xdr:nvSpPr>
        <xdr:cNvPr id="4" name="正方形/長方形 3">
          <a:extLst>
            <a:ext uri="{FF2B5EF4-FFF2-40B4-BE49-F238E27FC236}">
              <a16:creationId xmlns:a16="http://schemas.microsoft.com/office/drawing/2014/main" id="{E13161A7-CA8E-490A-AAC3-B573FF381381}"/>
            </a:ext>
          </a:extLst>
        </xdr:cNvPr>
        <xdr:cNvSpPr/>
      </xdr:nvSpPr>
      <xdr:spPr>
        <a:xfrm>
          <a:off x="10986250" y="45861521"/>
          <a:ext cx="4325471" cy="1744338"/>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latin typeface="+mn-ea"/>
              <a:ea typeface="+mn-ea"/>
            </a:rPr>
            <a:t>公募申請時に報告した内容を記入して下さい。</a:t>
          </a:r>
        </a:p>
        <a:p>
          <a:pPr algn="l"/>
          <a:r>
            <a:rPr kumimoji="1" lang="ja-JP" altLang="en-US" sz="1100" b="1">
              <a:solidFill>
                <a:sysClr val="windowText" lastClr="000000"/>
              </a:solidFill>
              <a:latin typeface="+mn-ea"/>
              <a:ea typeface="+mn-ea"/>
            </a:rPr>
            <a:t>ただし、公募申請時点での最低賃金に該当する従業員の退職等の事由により、賃上げ実施前の基準となる事業場内最低賃金に変更があった場合、その変更後の最低賃金を基準として賃上げ要件</a:t>
          </a:r>
          <a:r>
            <a:rPr kumimoji="1" lang="en-US" altLang="ja-JP" sz="1100" b="1">
              <a:solidFill>
                <a:sysClr val="windowText" lastClr="000000"/>
              </a:solidFill>
              <a:latin typeface="+mn-ea"/>
              <a:ea typeface="+mn-ea"/>
            </a:rPr>
            <a:t>(+30</a:t>
          </a:r>
          <a:r>
            <a:rPr kumimoji="1" lang="ja-JP" altLang="en-US" sz="1100" b="1">
              <a:solidFill>
                <a:sysClr val="windowText" lastClr="000000"/>
              </a:solidFill>
              <a:latin typeface="+mn-ea"/>
              <a:ea typeface="+mn-ea"/>
            </a:rPr>
            <a:t>円以上</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の達成を判定します。</a:t>
          </a:r>
        </a:p>
        <a:p>
          <a:pPr algn="l"/>
          <a:r>
            <a:rPr kumimoji="1" lang="ja-JP" altLang="en-US" sz="1100" b="1">
              <a:solidFill>
                <a:sysClr val="windowText" lastClr="000000"/>
              </a:solidFill>
              <a:latin typeface="+mn-ea"/>
              <a:ea typeface="+mn-ea"/>
            </a:rPr>
            <a:t>上記の場合に該当する方は「公募申請時」欄に変更後の最低賃金をご記入ください。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128649</xdr:colOff>
      <xdr:row>113</xdr:row>
      <xdr:rowOff>123574</xdr:rowOff>
    </xdr:from>
    <xdr:to>
      <xdr:col>9</xdr:col>
      <xdr:colOff>797200</xdr:colOff>
      <xdr:row>121</xdr:row>
      <xdr:rowOff>286987</xdr:rowOff>
    </xdr:to>
    <xdr:sp macro="" textlink="">
      <xdr:nvSpPr>
        <xdr:cNvPr id="2" name="正方形/長方形 1">
          <a:extLst>
            <a:ext uri="{FF2B5EF4-FFF2-40B4-BE49-F238E27FC236}">
              <a16:creationId xmlns:a16="http://schemas.microsoft.com/office/drawing/2014/main" id="{02CFA407-9F81-49ED-A908-CB76557824A1}"/>
            </a:ext>
          </a:extLst>
        </xdr:cNvPr>
        <xdr:cNvSpPr/>
      </xdr:nvSpPr>
      <xdr:spPr>
        <a:xfrm>
          <a:off x="8382000" y="35512042"/>
          <a:ext cx="7002057" cy="2696815"/>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96258</xdr:colOff>
      <xdr:row>103</xdr:row>
      <xdr:rowOff>166109</xdr:rowOff>
    </xdr:from>
    <xdr:to>
      <xdr:col>9</xdr:col>
      <xdr:colOff>811364</xdr:colOff>
      <xdr:row>106</xdr:row>
      <xdr:rowOff>126476</xdr:rowOff>
    </xdr:to>
    <xdr:sp macro="" textlink="">
      <xdr:nvSpPr>
        <xdr:cNvPr id="3" name="正方形/長方形 5">
          <a:extLst>
            <a:ext uri="{FF2B5EF4-FFF2-40B4-BE49-F238E27FC236}">
              <a16:creationId xmlns:a16="http://schemas.microsoft.com/office/drawing/2014/main" id="{DF8C03D0-9B91-4042-83AF-57F28215CE11}"/>
            </a:ext>
          </a:extLst>
        </xdr:cNvPr>
        <xdr:cNvSpPr/>
      </xdr:nvSpPr>
      <xdr:spPr>
        <a:xfrm>
          <a:off x="8349609" y="32387823"/>
          <a:ext cx="7048612" cy="910393"/>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79</xdr:row>
      <xdr:rowOff>285752</xdr:rowOff>
    </xdr:from>
    <xdr:to>
      <xdr:col>8</xdr:col>
      <xdr:colOff>851487</xdr:colOff>
      <xdr:row>84</xdr:row>
      <xdr:rowOff>107156</xdr:rowOff>
    </xdr:to>
    <xdr:sp macro="" textlink="">
      <xdr:nvSpPr>
        <xdr:cNvPr id="4" name="正方形/長方形 7">
          <a:extLst>
            <a:ext uri="{FF2B5EF4-FFF2-40B4-BE49-F238E27FC236}">
              <a16:creationId xmlns:a16="http://schemas.microsoft.com/office/drawing/2014/main" id="{19E83729-8FDB-4307-8380-88AE7D44A80D}"/>
            </a:ext>
          </a:extLst>
        </xdr:cNvPr>
        <xdr:cNvSpPr/>
      </xdr:nvSpPr>
      <xdr:spPr>
        <a:xfrm>
          <a:off x="8341725" y="247516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86</xdr:row>
      <xdr:rowOff>297659</xdr:rowOff>
    </xdr:from>
    <xdr:to>
      <xdr:col>8</xdr:col>
      <xdr:colOff>851486</xdr:colOff>
      <xdr:row>92</xdr:row>
      <xdr:rowOff>0</xdr:rowOff>
    </xdr:to>
    <xdr:sp macro="" textlink="">
      <xdr:nvSpPr>
        <xdr:cNvPr id="5" name="正方形/長方形 9">
          <a:extLst>
            <a:ext uri="{FF2B5EF4-FFF2-40B4-BE49-F238E27FC236}">
              <a16:creationId xmlns:a16="http://schemas.microsoft.com/office/drawing/2014/main" id="{F85A7CE8-F735-46DB-BD38-FC11A9B3115E}"/>
            </a:ext>
          </a:extLst>
        </xdr:cNvPr>
        <xdr:cNvSpPr/>
      </xdr:nvSpPr>
      <xdr:spPr>
        <a:xfrm>
          <a:off x="8341724" y="269657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95</xdr:row>
      <xdr:rowOff>0</xdr:rowOff>
    </xdr:from>
    <xdr:to>
      <xdr:col>8</xdr:col>
      <xdr:colOff>875980</xdr:colOff>
      <xdr:row>101</xdr:row>
      <xdr:rowOff>263979</xdr:rowOff>
    </xdr:to>
    <xdr:sp macro="" textlink="">
      <xdr:nvSpPr>
        <xdr:cNvPr id="6" name="正方形/長方形 10">
          <a:extLst>
            <a:ext uri="{FF2B5EF4-FFF2-40B4-BE49-F238E27FC236}">
              <a16:creationId xmlns:a16="http://schemas.microsoft.com/office/drawing/2014/main" id="{435F8F3F-4C8A-447A-91C5-97A6C35ECC98}"/>
            </a:ext>
          </a:extLst>
        </xdr:cNvPr>
        <xdr:cNvSpPr/>
      </xdr:nvSpPr>
      <xdr:spPr>
        <a:xfrm>
          <a:off x="8362408" y="294989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5508243D-5B3C-4EB6-BDCF-5BFD5093DE31}"/>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2</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579200</xdr:colOff>
      <xdr:row>4</xdr:row>
      <xdr:rowOff>238107</xdr:rowOff>
    </xdr:to>
    <xdr:grpSp>
      <xdr:nvGrpSpPr>
        <xdr:cNvPr id="8" name="グループ化 7">
          <a:extLst>
            <a:ext uri="{FF2B5EF4-FFF2-40B4-BE49-F238E27FC236}">
              <a16:creationId xmlns:a16="http://schemas.microsoft.com/office/drawing/2014/main" id="{2217F4E3-D3B6-4F41-801B-0A3807A6A0E8}"/>
            </a:ext>
          </a:extLst>
        </xdr:cNvPr>
        <xdr:cNvGrpSpPr/>
      </xdr:nvGrpSpPr>
      <xdr:grpSpPr>
        <a:xfrm>
          <a:off x="5857267" y="972766"/>
          <a:ext cx="5606657" cy="240012"/>
          <a:chOff x="7478959" y="973667"/>
          <a:chExt cx="5620566" cy="243956"/>
        </a:xfrm>
      </xdr:grpSpPr>
      <xdr:sp macro="" textlink="">
        <xdr:nvSpPr>
          <xdr:cNvPr id="9" name="正方形/長方形 172">
            <a:extLst>
              <a:ext uri="{FF2B5EF4-FFF2-40B4-BE49-F238E27FC236}">
                <a16:creationId xmlns:a16="http://schemas.microsoft.com/office/drawing/2014/main" id="{B8EEE6A5-90FA-984E-6355-723346665158}"/>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27FCF653-6C88-5526-9ECD-87BC0FFD812E}"/>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C9B30A40-0A16-9D5C-C231-E749D21E590C}"/>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98CC6BB8-A92B-9544-426C-B0CA434725C7}"/>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031E8D3D-7B5F-016C-103E-A7902DC456B3}"/>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117520</xdr:colOff>
      <xdr:row>106</xdr:row>
      <xdr:rowOff>172260</xdr:rowOff>
    </xdr:from>
    <xdr:to>
      <xdr:col>9</xdr:col>
      <xdr:colOff>821718</xdr:colOff>
      <xdr:row>108</xdr:row>
      <xdr:rowOff>179555</xdr:rowOff>
    </xdr:to>
    <xdr:sp macro="" textlink="">
      <xdr:nvSpPr>
        <xdr:cNvPr id="17" name="正方形/長方形 16">
          <a:extLst>
            <a:ext uri="{FF2B5EF4-FFF2-40B4-BE49-F238E27FC236}">
              <a16:creationId xmlns:a16="http://schemas.microsoft.com/office/drawing/2014/main" id="{D04DD466-4079-47FF-98CE-0A192CF47A32}"/>
            </a:ext>
          </a:extLst>
        </xdr:cNvPr>
        <xdr:cNvSpPr/>
      </xdr:nvSpPr>
      <xdr:spPr>
        <a:xfrm>
          <a:off x="8370871" y="33344000"/>
          <a:ext cx="7037704" cy="64064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4</xdr:col>
      <xdr:colOff>109864</xdr:colOff>
      <xdr:row>108</xdr:row>
      <xdr:rowOff>240935</xdr:rowOff>
    </xdr:from>
    <xdr:to>
      <xdr:col>9</xdr:col>
      <xdr:colOff>821717</xdr:colOff>
      <xdr:row>113</xdr:row>
      <xdr:rowOff>39584</xdr:rowOff>
    </xdr:to>
    <xdr:sp macro="" textlink="">
      <xdr:nvSpPr>
        <xdr:cNvPr id="18" name="正方形/長方形 7">
          <a:extLst>
            <a:ext uri="{FF2B5EF4-FFF2-40B4-BE49-F238E27FC236}">
              <a16:creationId xmlns:a16="http://schemas.microsoft.com/office/drawing/2014/main" id="{D1746245-9AC4-4600-A6A4-FA34EF0AB3A2}"/>
            </a:ext>
          </a:extLst>
        </xdr:cNvPr>
        <xdr:cNvSpPr/>
      </xdr:nvSpPr>
      <xdr:spPr>
        <a:xfrm>
          <a:off x="8363215" y="34046026"/>
          <a:ext cx="7045359" cy="138202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132459</xdr:colOff>
      <xdr:row>113</xdr:row>
      <xdr:rowOff>125479</xdr:rowOff>
    </xdr:from>
    <xdr:to>
      <xdr:col>9</xdr:col>
      <xdr:colOff>797200</xdr:colOff>
      <xdr:row>121</xdr:row>
      <xdr:rowOff>176389</xdr:rowOff>
    </xdr:to>
    <xdr:sp macro="" textlink="">
      <xdr:nvSpPr>
        <xdr:cNvPr id="2" name="正方形/長方形 1">
          <a:extLst>
            <a:ext uri="{FF2B5EF4-FFF2-40B4-BE49-F238E27FC236}">
              <a16:creationId xmlns:a16="http://schemas.microsoft.com/office/drawing/2014/main" id="{E7ADD97D-66DF-46D5-8E2D-BD797A19A00F}"/>
            </a:ext>
          </a:extLst>
        </xdr:cNvPr>
        <xdr:cNvSpPr/>
      </xdr:nvSpPr>
      <xdr:spPr>
        <a:xfrm>
          <a:off x="8399218" y="35273905"/>
          <a:ext cx="7002982" cy="259091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96258</xdr:colOff>
      <xdr:row>103</xdr:row>
      <xdr:rowOff>166109</xdr:rowOff>
    </xdr:from>
    <xdr:to>
      <xdr:col>9</xdr:col>
      <xdr:colOff>811364</xdr:colOff>
      <xdr:row>106</xdr:row>
      <xdr:rowOff>126476</xdr:rowOff>
    </xdr:to>
    <xdr:sp macro="" textlink="">
      <xdr:nvSpPr>
        <xdr:cNvPr id="3" name="正方形/長方形 5">
          <a:extLst>
            <a:ext uri="{FF2B5EF4-FFF2-40B4-BE49-F238E27FC236}">
              <a16:creationId xmlns:a16="http://schemas.microsoft.com/office/drawing/2014/main" id="{535E5E9C-A5C1-4E91-8878-030E0346B140}"/>
            </a:ext>
          </a:extLst>
        </xdr:cNvPr>
        <xdr:cNvSpPr/>
      </xdr:nvSpPr>
      <xdr:spPr>
        <a:xfrm>
          <a:off x="8350623" y="32183444"/>
          <a:ext cx="7064471" cy="90334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79</xdr:row>
      <xdr:rowOff>285752</xdr:rowOff>
    </xdr:from>
    <xdr:to>
      <xdr:col>8</xdr:col>
      <xdr:colOff>851487</xdr:colOff>
      <xdr:row>84</xdr:row>
      <xdr:rowOff>107156</xdr:rowOff>
    </xdr:to>
    <xdr:sp macro="" textlink="">
      <xdr:nvSpPr>
        <xdr:cNvPr id="4" name="正方形/長方形 7">
          <a:extLst>
            <a:ext uri="{FF2B5EF4-FFF2-40B4-BE49-F238E27FC236}">
              <a16:creationId xmlns:a16="http://schemas.microsoft.com/office/drawing/2014/main" id="{DE80D95A-CC04-4CBC-A4E6-A925B656E818}"/>
            </a:ext>
          </a:extLst>
        </xdr:cNvPr>
        <xdr:cNvSpPr/>
      </xdr:nvSpPr>
      <xdr:spPr>
        <a:xfrm>
          <a:off x="8341725" y="247516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86</xdr:row>
      <xdr:rowOff>297659</xdr:rowOff>
    </xdr:from>
    <xdr:to>
      <xdr:col>8</xdr:col>
      <xdr:colOff>851486</xdr:colOff>
      <xdr:row>92</xdr:row>
      <xdr:rowOff>0</xdr:rowOff>
    </xdr:to>
    <xdr:sp macro="" textlink="">
      <xdr:nvSpPr>
        <xdr:cNvPr id="5" name="正方形/長方形 9">
          <a:extLst>
            <a:ext uri="{FF2B5EF4-FFF2-40B4-BE49-F238E27FC236}">
              <a16:creationId xmlns:a16="http://schemas.microsoft.com/office/drawing/2014/main" id="{DEECF173-A006-47C0-8BA1-E2DE98545E2A}"/>
            </a:ext>
          </a:extLst>
        </xdr:cNvPr>
        <xdr:cNvSpPr/>
      </xdr:nvSpPr>
      <xdr:spPr>
        <a:xfrm>
          <a:off x="8341724" y="269657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95</xdr:row>
      <xdr:rowOff>0</xdr:rowOff>
    </xdr:from>
    <xdr:to>
      <xdr:col>8</xdr:col>
      <xdr:colOff>875980</xdr:colOff>
      <xdr:row>101</xdr:row>
      <xdr:rowOff>263979</xdr:rowOff>
    </xdr:to>
    <xdr:sp macro="" textlink="">
      <xdr:nvSpPr>
        <xdr:cNvPr id="6" name="正方形/長方形 10">
          <a:extLst>
            <a:ext uri="{FF2B5EF4-FFF2-40B4-BE49-F238E27FC236}">
              <a16:creationId xmlns:a16="http://schemas.microsoft.com/office/drawing/2014/main" id="{4FFA4CD2-F0C9-40A0-8443-758F61F58E0A}"/>
            </a:ext>
          </a:extLst>
        </xdr:cNvPr>
        <xdr:cNvSpPr/>
      </xdr:nvSpPr>
      <xdr:spPr>
        <a:xfrm>
          <a:off x="8362408" y="294989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EB2BC769-19AB-493F-AC89-60BE348AFA6E}"/>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3</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581105</xdr:colOff>
      <xdr:row>5</xdr:row>
      <xdr:rowOff>1887</xdr:rowOff>
    </xdr:to>
    <xdr:grpSp>
      <xdr:nvGrpSpPr>
        <xdr:cNvPr id="8" name="グループ化 7">
          <a:extLst>
            <a:ext uri="{FF2B5EF4-FFF2-40B4-BE49-F238E27FC236}">
              <a16:creationId xmlns:a16="http://schemas.microsoft.com/office/drawing/2014/main" id="{0BC16B83-7BD3-4DE3-BB03-A2E0215A3D8D}"/>
            </a:ext>
          </a:extLst>
        </xdr:cNvPr>
        <xdr:cNvGrpSpPr/>
      </xdr:nvGrpSpPr>
      <xdr:grpSpPr>
        <a:xfrm>
          <a:off x="5855641" y="940741"/>
          <a:ext cx="5604684" cy="237072"/>
          <a:chOff x="7478959" y="973667"/>
          <a:chExt cx="5620566" cy="243956"/>
        </a:xfrm>
      </xdr:grpSpPr>
      <xdr:sp macro="" textlink="">
        <xdr:nvSpPr>
          <xdr:cNvPr id="9" name="正方形/長方形 172">
            <a:extLst>
              <a:ext uri="{FF2B5EF4-FFF2-40B4-BE49-F238E27FC236}">
                <a16:creationId xmlns:a16="http://schemas.microsoft.com/office/drawing/2014/main" id="{53BE35A9-34C3-1851-05CC-3430583B13FC}"/>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AB7C2E7D-E4FD-392A-273E-D3BCB1D2CAEC}"/>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D696BBC6-8D55-5244-4469-7261CC560774}"/>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41665A9A-92D3-DEDE-74B6-04D3AC390C62}"/>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1E717640-2005-E9E4-2FE9-C74560EA352C}"/>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117520</xdr:colOff>
      <xdr:row>106</xdr:row>
      <xdr:rowOff>172260</xdr:rowOff>
    </xdr:from>
    <xdr:to>
      <xdr:col>9</xdr:col>
      <xdr:colOff>821718</xdr:colOff>
      <xdr:row>108</xdr:row>
      <xdr:rowOff>179555</xdr:rowOff>
    </xdr:to>
    <xdr:sp macro="" textlink="">
      <xdr:nvSpPr>
        <xdr:cNvPr id="15" name="正方形/長方形 14">
          <a:extLst>
            <a:ext uri="{FF2B5EF4-FFF2-40B4-BE49-F238E27FC236}">
              <a16:creationId xmlns:a16="http://schemas.microsoft.com/office/drawing/2014/main" id="{3BFA5F21-A946-4D16-9C6C-513663B4DBD0}"/>
            </a:ext>
          </a:extLst>
        </xdr:cNvPr>
        <xdr:cNvSpPr/>
      </xdr:nvSpPr>
      <xdr:spPr>
        <a:xfrm>
          <a:off x="8375695" y="33124950"/>
          <a:ext cx="7044038" cy="63785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4</xdr:col>
      <xdr:colOff>109864</xdr:colOff>
      <xdr:row>108</xdr:row>
      <xdr:rowOff>240935</xdr:rowOff>
    </xdr:from>
    <xdr:to>
      <xdr:col>9</xdr:col>
      <xdr:colOff>821717</xdr:colOff>
      <xdr:row>113</xdr:row>
      <xdr:rowOff>39584</xdr:rowOff>
    </xdr:to>
    <xdr:sp macro="" textlink="">
      <xdr:nvSpPr>
        <xdr:cNvPr id="16" name="正方形/長方形 7">
          <a:extLst>
            <a:ext uri="{FF2B5EF4-FFF2-40B4-BE49-F238E27FC236}">
              <a16:creationId xmlns:a16="http://schemas.microsoft.com/office/drawing/2014/main" id="{1241CEA2-1FC2-42BB-A597-A702493EBBC9}"/>
            </a:ext>
          </a:extLst>
        </xdr:cNvPr>
        <xdr:cNvSpPr/>
      </xdr:nvSpPr>
      <xdr:spPr>
        <a:xfrm>
          <a:off x="8366134" y="33829895"/>
          <a:ext cx="7053598" cy="136646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132459</xdr:colOff>
      <xdr:row>113</xdr:row>
      <xdr:rowOff>125479</xdr:rowOff>
    </xdr:from>
    <xdr:to>
      <xdr:col>9</xdr:col>
      <xdr:colOff>797200</xdr:colOff>
      <xdr:row>121</xdr:row>
      <xdr:rowOff>164630</xdr:rowOff>
    </xdr:to>
    <xdr:sp macro="" textlink="">
      <xdr:nvSpPr>
        <xdr:cNvPr id="2" name="正方形/長方形 1">
          <a:extLst>
            <a:ext uri="{FF2B5EF4-FFF2-40B4-BE49-F238E27FC236}">
              <a16:creationId xmlns:a16="http://schemas.microsoft.com/office/drawing/2014/main" id="{7998DE5C-41C5-45E8-BA10-AA792A7B718D}"/>
            </a:ext>
          </a:extLst>
        </xdr:cNvPr>
        <xdr:cNvSpPr/>
      </xdr:nvSpPr>
      <xdr:spPr>
        <a:xfrm>
          <a:off x="8399218" y="35273905"/>
          <a:ext cx="7002982" cy="2579151"/>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96258</xdr:colOff>
      <xdr:row>103</xdr:row>
      <xdr:rowOff>166109</xdr:rowOff>
    </xdr:from>
    <xdr:to>
      <xdr:col>9</xdr:col>
      <xdr:colOff>811364</xdr:colOff>
      <xdr:row>106</xdr:row>
      <xdr:rowOff>126476</xdr:rowOff>
    </xdr:to>
    <xdr:sp macro="" textlink="">
      <xdr:nvSpPr>
        <xdr:cNvPr id="3" name="正方形/長方形 5">
          <a:extLst>
            <a:ext uri="{FF2B5EF4-FFF2-40B4-BE49-F238E27FC236}">
              <a16:creationId xmlns:a16="http://schemas.microsoft.com/office/drawing/2014/main" id="{5A429938-6BC7-408A-94FC-A4A30713B726}"/>
            </a:ext>
          </a:extLst>
        </xdr:cNvPr>
        <xdr:cNvSpPr/>
      </xdr:nvSpPr>
      <xdr:spPr>
        <a:xfrm>
          <a:off x="8350623" y="32183444"/>
          <a:ext cx="7064471" cy="90334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79</xdr:row>
      <xdr:rowOff>285752</xdr:rowOff>
    </xdr:from>
    <xdr:to>
      <xdr:col>8</xdr:col>
      <xdr:colOff>851487</xdr:colOff>
      <xdr:row>84</xdr:row>
      <xdr:rowOff>107156</xdr:rowOff>
    </xdr:to>
    <xdr:sp macro="" textlink="">
      <xdr:nvSpPr>
        <xdr:cNvPr id="4" name="正方形/長方形 7">
          <a:extLst>
            <a:ext uri="{FF2B5EF4-FFF2-40B4-BE49-F238E27FC236}">
              <a16:creationId xmlns:a16="http://schemas.microsoft.com/office/drawing/2014/main" id="{B30078E2-A318-4129-9C30-A9C2B32FA4FD}"/>
            </a:ext>
          </a:extLst>
        </xdr:cNvPr>
        <xdr:cNvSpPr/>
      </xdr:nvSpPr>
      <xdr:spPr>
        <a:xfrm>
          <a:off x="8341725" y="247516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86</xdr:row>
      <xdr:rowOff>297659</xdr:rowOff>
    </xdr:from>
    <xdr:to>
      <xdr:col>8</xdr:col>
      <xdr:colOff>851486</xdr:colOff>
      <xdr:row>92</xdr:row>
      <xdr:rowOff>0</xdr:rowOff>
    </xdr:to>
    <xdr:sp macro="" textlink="">
      <xdr:nvSpPr>
        <xdr:cNvPr id="5" name="正方形/長方形 9">
          <a:extLst>
            <a:ext uri="{FF2B5EF4-FFF2-40B4-BE49-F238E27FC236}">
              <a16:creationId xmlns:a16="http://schemas.microsoft.com/office/drawing/2014/main" id="{B6AF534B-F2C4-41DD-833C-230DF766E178}"/>
            </a:ext>
          </a:extLst>
        </xdr:cNvPr>
        <xdr:cNvSpPr/>
      </xdr:nvSpPr>
      <xdr:spPr>
        <a:xfrm>
          <a:off x="8341724" y="269657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95</xdr:row>
      <xdr:rowOff>0</xdr:rowOff>
    </xdr:from>
    <xdr:to>
      <xdr:col>8</xdr:col>
      <xdr:colOff>875980</xdr:colOff>
      <xdr:row>101</xdr:row>
      <xdr:rowOff>263979</xdr:rowOff>
    </xdr:to>
    <xdr:sp macro="" textlink="">
      <xdr:nvSpPr>
        <xdr:cNvPr id="6" name="正方形/長方形 10">
          <a:extLst>
            <a:ext uri="{FF2B5EF4-FFF2-40B4-BE49-F238E27FC236}">
              <a16:creationId xmlns:a16="http://schemas.microsoft.com/office/drawing/2014/main" id="{D163CDB3-9FE5-4847-91CC-EC2F342AF47D}"/>
            </a:ext>
          </a:extLst>
        </xdr:cNvPr>
        <xdr:cNvSpPr/>
      </xdr:nvSpPr>
      <xdr:spPr>
        <a:xfrm>
          <a:off x="8362408" y="294989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3711D38D-73CF-4028-B3BE-A877C790E6A9}"/>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4</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583010</xdr:colOff>
      <xdr:row>5</xdr:row>
      <xdr:rowOff>1887</xdr:rowOff>
    </xdr:to>
    <xdr:grpSp>
      <xdr:nvGrpSpPr>
        <xdr:cNvPr id="8" name="グループ化 7">
          <a:extLst>
            <a:ext uri="{FF2B5EF4-FFF2-40B4-BE49-F238E27FC236}">
              <a16:creationId xmlns:a16="http://schemas.microsoft.com/office/drawing/2014/main" id="{F3529F41-41E3-4255-8D72-BDD94D8E8030}"/>
            </a:ext>
          </a:extLst>
        </xdr:cNvPr>
        <xdr:cNvGrpSpPr/>
      </xdr:nvGrpSpPr>
      <xdr:grpSpPr>
        <a:xfrm>
          <a:off x="5855641" y="940741"/>
          <a:ext cx="5608494" cy="237072"/>
          <a:chOff x="7478959" y="973667"/>
          <a:chExt cx="5620566" cy="243956"/>
        </a:xfrm>
      </xdr:grpSpPr>
      <xdr:sp macro="" textlink="">
        <xdr:nvSpPr>
          <xdr:cNvPr id="9" name="正方形/長方形 172">
            <a:extLst>
              <a:ext uri="{FF2B5EF4-FFF2-40B4-BE49-F238E27FC236}">
                <a16:creationId xmlns:a16="http://schemas.microsoft.com/office/drawing/2014/main" id="{DC027ABC-B01B-C8C2-3CE3-A3566EFA6D72}"/>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950D9FDA-8386-993F-442C-78D165F337ED}"/>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EE4B6978-41E7-4388-7DC9-492E341BE1B3}"/>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EE478B6C-CC45-98FB-69C9-7EC25E6CF7FB}"/>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37F6FFFB-B65F-3291-038B-C504CF7A654A}"/>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117520</xdr:colOff>
      <xdr:row>106</xdr:row>
      <xdr:rowOff>172260</xdr:rowOff>
    </xdr:from>
    <xdr:to>
      <xdr:col>9</xdr:col>
      <xdr:colOff>821718</xdr:colOff>
      <xdr:row>108</xdr:row>
      <xdr:rowOff>179555</xdr:rowOff>
    </xdr:to>
    <xdr:sp macro="" textlink="">
      <xdr:nvSpPr>
        <xdr:cNvPr id="15" name="正方形/長方形 14">
          <a:extLst>
            <a:ext uri="{FF2B5EF4-FFF2-40B4-BE49-F238E27FC236}">
              <a16:creationId xmlns:a16="http://schemas.microsoft.com/office/drawing/2014/main" id="{82BD4C50-AAC7-4603-90AA-1D9058BD08FC}"/>
            </a:ext>
          </a:extLst>
        </xdr:cNvPr>
        <xdr:cNvSpPr/>
      </xdr:nvSpPr>
      <xdr:spPr>
        <a:xfrm>
          <a:off x="8375695" y="33124950"/>
          <a:ext cx="7044038" cy="63785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4</xdr:col>
      <xdr:colOff>109864</xdr:colOff>
      <xdr:row>108</xdr:row>
      <xdr:rowOff>240935</xdr:rowOff>
    </xdr:from>
    <xdr:to>
      <xdr:col>9</xdr:col>
      <xdr:colOff>821717</xdr:colOff>
      <xdr:row>113</xdr:row>
      <xdr:rowOff>39584</xdr:rowOff>
    </xdr:to>
    <xdr:sp macro="" textlink="">
      <xdr:nvSpPr>
        <xdr:cNvPr id="16" name="正方形/長方形 7">
          <a:extLst>
            <a:ext uri="{FF2B5EF4-FFF2-40B4-BE49-F238E27FC236}">
              <a16:creationId xmlns:a16="http://schemas.microsoft.com/office/drawing/2014/main" id="{9FF032B5-AF49-4636-9099-DE350FF281C3}"/>
            </a:ext>
          </a:extLst>
        </xdr:cNvPr>
        <xdr:cNvSpPr/>
      </xdr:nvSpPr>
      <xdr:spPr>
        <a:xfrm>
          <a:off x="8366134" y="33829895"/>
          <a:ext cx="7053598" cy="136646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132459</xdr:colOff>
      <xdr:row>113</xdr:row>
      <xdr:rowOff>125479</xdr:rowOff>
    </xdr:from>
    <xdr:to>
      <xdr:col>9</xdr:col>
      <xdr:colOff>797200</xdr:colOff>
      <xdr:row>121</xdr:row>
      <xdr:rowOff>164630</xdr:rowOff>
    </xdr:to>
    <xdr:sp macro="" textlink="">
      <xdr:nvSpPr>
        <xdr:cNvPr id="2" name="正方形/長方形 1">
          <a:extLst>
            <a:ext uri="{FF2B5EF4-FFF2-40B4-BE49-F238E27FC236}">
              <a16:creationId xmlns:a16="http://schemas.microsoft.com/office/drawing/2014/main" id="{E707F4F0-336F-4B6A-AF95-A1FF61CF086E}"/>
            </a:ext>
          </a:extLst>
        </xdr:cNvPr>
        <xdr:cNvSpPr/>
      </xdr:nvSpPr>
      <xdr:spPr>
        <a:xfrm>
          <a:off x="8399218" y="35273905"/>
          <a:ext cx="7002982" cy="2579151"/>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 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96258</xdr:colOff>
      <xdr:row>103</xdr:row>
      <xdr:rowOff>166109</xdr:rowOff>
    </xdr:from>
    <xdr:to>
      <xdr:col>9</xdr:col>
      <xdr:colOff>811364</xdr:colOff>
      <xdr:row>106</xdr:row>
      <xdr:rowOff>126476</xdr:rowOff>
    </xdr:to>
    <xdr:sp macro="" textlink="">
      <xdr:nvSpPr>
        <xdr:cNvPr id="3" name="正方形/長方形 5">
          <a:extLst>
            <a:ext uri="{FF2B5EF4-FFF2-40B4-BE49-F238E27FC236}">
              <a16:creationId xmlns:a16="http://schemas.microsoft.com/office/drawing/2014/main" id="{F0F1B22A-4352-488F-B5E2-4505F36C2314}"/>
            </a:ext>
          </a:extLst>
        </xdr:cNvPr>
        <xdr:cNvSpPr/>
      </xdr:nvSpPr>
      <xdr:spPr>
        <a:xfrm>
          <a:off x="8350623" y="32183444"/>
          <a:ext cx="7064471" cy="90334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81645</xdr:colOff>
      <xdr:row>79</xdr:row>
      <xdr:rowOff>285752</xdr:rowOff>
    </xdr:from>
    <xdr:to>
      <xdr:col>8</xdr:col>
      <xdr:colOff>851487</xdr:colOff>
      <xdr:row>84</xdr:row>
      <xdr:rowOff>107156</xdr:rowOff>
    </xdr:to>
    <xdr:sp macro="" textlink="">
      <xdr:nvSpPr>
        <xdr:cNvPr id="4" name="正方形/長方形 7">
          <a:extLst>
            <a:ext uri="{FF2B5EF4-FFF2-40B4-BE49-F238E27FC236}">
              <a16:creationId xmlns:a16="http://schemas.microsoft.com/office/drawing/2014/main" id="{8CFEB4EA-CD18-4E0B-A69C-E1D0AFD31E36}"/>
            </a:ext>
          </a:extLst>
        </xdr:cNvPr>
        <xdr:cNvSpPr/>
      </xdr:nvSpPr>
      <xdr:spPr>
        <a:xfrm>
          <a:off x="8341725" y="24751667"/>
          <a:ext cx="6077172" cy="139493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81644</xdr:colOff>
      <xdr:row>86</xdr:row>
      <xdr:rowOff>297659</xdr:rowOff>
    </xdr:from>
    <xdr:to>
      <xdr:col>8</xdr:col>
      <xdr:colOff>851486</xdr:colOff>
      <xdr:row>92</xdr:row>
      <xdr:rowOff>0</xdr:rowOff>
    </xdr:to>
    <xdr:sp macro="" textlink="">
      <xdr:nvSpPr>
        <xdr:cNvPr id="5" name="正方形/長方形 9">
          <a:extLst>
            <a:ext uri="{FF2B5EF4-FFF2-40B4-BE49-F238E27FC236}">
              <a16:creationId xmlns:a16="http://schemas.microsoft.com/office/drawing/2014/main" id="{0E8BB3AB-3D14-48DD-8EAA-E2D1E6B1CB86}"/>
            </a:ext>
          </a:extLst>
        </xdr:cNvPr>
        <xdr:cNvSpPr/>
      </xdr:nvSpPr>
      <xdr:spPr>
        <a:xfrm>
          <a:off x="8341724" y="26965754"/>
          <a:ext cx="6077172" cy="159019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106138</xdr:colOff>
      <xdr:row>95</xdr:row>
      <xdr:rowOff>0</xdr:rowOff>
    </xdr:from>
    <xdr:to>
      <xdr:col>8</xdr:col>
      <xdr:colOff>875980</xdr:colOff>
      <xdr:row>101</xdr:row>
      <xdr:rowOff>263979</xdr:rowOff>
    </xdr:to>
    <xdr:sp macro="" textlink="">
      <xdr:nvSpPr>
        <xdr:cNvPr id="6" name="正方形/長方形 10">
          <a:extLst>
            <a:ext uri="{FF2B5EF4-FFF2-40B4-BE49-F238E27FC236}">
              <a16:creationId xmlns:a16="http://schemas.microsoft.com/office/drawing/2014/main" id="{D4F532B1-23D8-4736-96AC-586BAE249399}"/>
            </a:ext>
          </a:extLst>
        </xdr:cNvPr>
        <xdr:cNvSpPr/>
      </xdr:nvSpPr>
      <xdr:spPr>
        <a:xfrm>
          <a:off x="8362408" y="29498925"/>
          <a:ext cx="6077172" cy="214992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FFD852F7-BF04-4DC6-95CA-EB29598F93EE}"/>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5</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586820</xdr:colOff>
      <xdr:row>5</xdr:row>
      <xdr:rowOff>1887</xdr:rowOff>
    </xdr:to>
    <xdr:grpSp>
      <xdr:nvGrpSpPr>
        <xdr:cNvPr id="8" name="グループ化 7">
          <a:extLst>
            <a:ext uri="{FF2B5EF4-FFF2-40B4-BE49-F238E27FC236}">
              <a16:creationId xmlns:a16="http://schemas.microsoft.com/office/drawing/2014/main" id="{01005F02-2755-4DBB-BF1F-156244B31F9E}"/>
            </a:ext>
          </a:extLst>
        </xdr:cNvPr>
        <xdr:cNvGrpSpPr/>
      </xdr:nvGrpSpPr>
      <xdr:grpSpPr>
        <a:xfrm>
          <a:off x="5855641" y="940741"/>
          <a:ext cx="5612304" cy="237072"/>
          <a:chOff x="7478959" y="973667"/>
          <a:chExt cx="5620566" cy="243956"/>
        </a:xfrm>
      </xdr:grpSpPr>
      <xdr:sp macro="" textlink="">
        <xdr:nvSpPr>
          <xdr:cNvPr id="9" name="正方形/長方形 172">
            <a:extLst>
              <a:ext uri="{FF2B5EF4-FFF2-40B4-BE49-F238E27FC236}">
                <a16:creationId xmlns:a16="http://schemas.microsoft.com/office/drawing/2014/main" id="{969671A2-DB4B-1467-50FD-1EDF41C4DC90}"/>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5376A911-4926-CEA0-46A6-8B6117EFE946}"/>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B6E12EB5-B5B1-3DFA-76FD-B127ECFDC010}"/>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30125CF0-F65B-80AA-85BA-EF88E37CF67F}"/>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B764C456-8468-8414-F9AD-AEF4D0B1F05A}"/>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117520</xdr:colOff>
      <xdr:row>106</xdr:row>
      <xdr:rowOff>172260</xdr:rowOff>
    </xdr:from>
    <xdr:to>
      <xdr:col>9</xdr:col>
      <xdr:colOff>821718</xdr:colOff>
      <xdr:row>108</xdr:row>
      <xdr:rowOff>179555</xdr:rowOff>
    </xdr:to>
    <xdr:sp macro="" textlink="">
      <xdr:nvSpPr>
        <xdr:cNvPr id="15" name="正方形/長方形 14">
          <a:extLst>
            <a:ext uri="{FF2B5EF4-FFF2-40B4-BE49-F238E27FC236}">
              <a16:creationId xmlns:a16="http://schemas.microsoft.com/office/drawing/2014/main" id="{6E59C6F2-3120-4E33-8066-C536482F784B}"/>
            </a:ext>
          </a:extLst>
        </xdr:cNvPr>
        <xdr:cNvSpPr/>
      </xdr:nvSpPr>
      <xdr:spPr>
        <a:xfrm>
          <a:off x="8375695" y="33124950"/>
          <a:ext cx="7044038" cy="63785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4</xdr:col>
      <xdr:colOff>109864</xdr:colOff>
      <xdr:row>108</xdr:row>
      <xdr:rowOff>240935</xdr:rowOff>
    </xdr:from>
    <xdr:to>
      <xdr:col>9</xdr:col>
      <xdr:colOff>821717</xdr:colOff>
      <xdr:row>113</xdr:row>
      <xdr:rowOff>39584</xdr:rowOff>
    </xdr:to>
    <xdr:sp macro="" textlink="">
      <xdr:nvSpPr>
        <xdr:cNvPr id="16" name="正方形/長方形 7">
          <a:extLst>
            <a:ext uri="{FF2B5EF4-FFF2-40B4-BE49-F238E27FC236}">
              <a16:creationId xmlns:a16="http://schemas.microsoft.com/office/drawing/2014/main" id="{7A1A72E5-FDC0-4EEE-9552-B9130C0AE7E5}"/>
            </a:ext>
          </a:extLst>
        </xdr:cNvPr>
        <xdr:cNvSpPr/>
      </xdr:nvSpPr>
      <xdr:spPr>
        <a:xfrm>
          <a:off x="8366134" y="33829895"/>
          <a:ext cx="7053598" cy="136646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132459</xdr:colOff>
      <xdr:row>113</xdr:row>
      <xdr:rowOff>125479</xdr:rowOff>
    </xdr:from>
    <xdr:to>
      <xdr:col>9</xdr:col>
      <xdr:colOff>797200</xdr:colOff>
      <xdr:row>120</xdr:row>
      <xdr:rowOff>270463</xdr:rowOff>
    </xdr:to>
    <xdr:sp macro="" textlink="">
      <xdr:nvSpPr>
        <xdr:cNvPr id="2" name="正方形/長方形 1">
          <a:extLst>
            <a:ext uri="{FF2B5EF4-FFF2-40B4-BE49-F238E27FC236}">
              <a16:creationId xmlns:a16="http://schemas.microsoft.com/office/drawing/2014/main" id="{BE494FFD-FFAE-4CBE-9CDD-BFCFFD4C4BFE}"/>
            </a:ext>
          </a:extLst>
        </xdr:cNvPr>
        <xdr:cNvSpPr/>
      </xdr:nvSpPr>
      <xdr:spPr>
        <a:xfrm>
          <a:off x="8399218" y="35273905"/>
          <a:ext cx="7002982" cy="236748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⑬従業員数について</a:t>
          </a:r>
        </a:p>
        <a:p>
          <a:pPr algn="l"/>
          <a:r>
            <a:rPr kumimoji="1" lang="ja-JP" altLang="en-US" sz="1100">
              <a:solidFill>
                <a:schemeClr val="tx1"/>
              </a:solidFill>
            </a:rPr>
            <a:t>本項目では、一人当たりの付加価値額算出のために、以下の手順で補助事業に係る従業員数を記入してください。（本シート上部の損益計算書部分に記入した従業員数と相違しても構いません。）</a:t>
          </a:r>
          <a:endParaRPr kumimoji="1" lang="en-US" altLang="ja-JP" sz="1100">
            <a:solidFill>
              <a:schemeClr val="tx1"/>
            </a:solidFill>
          </a:endParaRPr>
        </a:p>
        <a:p>
          <a:pPr algn="l"/>
          <a:endParaRPr kumimoji="1" lang="ja-JP" altLang="en-US" sz="1100">
            <a:solidFill>
              <a:schemeClr val="tx1"/>
            </a:solidFill>
          </a:endParaRPr>
        </a:p>
        <a:p>
          <a:pPr algn="l"/>
          <a:r>
            <a:rPr kumimoji="1" lang="ja-JP" altLang="en-US" sz="1100">
              <a:solidFill>
                <a:schemeClr val="tx1"/>
              </a:solidFill>
            </a:rPr>
            <a:t>・正社員に準じた労働形態である場合には、従業員数に含めてください。その場合、勤務時間により人数を調整してください。（</a:t>
          </a:r>
          <a:r>
            <a:rPr kumimoji="1" lang="en-US" altLang="ja-JP" sz="1100">
              <a:solidFill>
                <a:schemeClr val="tx1"/>
              </a:solidFill>
            </a:rPr>
            <a:t>4</a:t>
          </a:r>
          <a:r>
            <a:rPr kumimoji="1" lang="ja-JP" altLang="en-US" sz="1100">
              <a:solidFill>
                <a:schemeClr val="tx1"/>
              </a:solidFill>
            </a:rPr>
            <a:t>時間勤務パート</a:t>
          </a:r>
          <a:r>
            <a:rPr kumimoji="1" lang="en-US" altLang="ja-JP" sz="1100">
              <a:solidFill>
                <a:schemeClr val="tx1"/>
              </a:solidFill>
            </a:rPr>
            <a:t>2</a:t>
          </a:r>
          <a:r>
            <a:rPr kumimoji="1" lang="ja-JP" altLang="en-US" sz="1100">
              <a:solidFill>
                <a:schemeClr val="tx1"/>
              </a:solidFill>
            </a:rPr>
            <a:t>名→従業員数を</a:t>
          </a:r>
          <a:r>
            <a:rPr kumimoji="1" lang="en-US" altLang="ja-JP" sz="1100">
              <a:solidFill>
                <a:schemeClr val="tx1"/>
              </a:solidFill>
            </a:rPr>
            <a:t>1</a:t>
          </a:r>
          <a:r>
            <a:rPr kumimoji="1" lang="ja-JP" altLang="en-US" sz="1100">
              <a:solidFill>
                <a:schemeClr val="tx1"/>
              </a:solidFill>
            </a:rPr>
            <a:t>名分のように調整）</a:t>
          </a:r>
        </a:p>
        <a:p>
          <a:pPr algn="l"/>
          <a:r>
            <a:rPr kumimoji="1" lang="ja-JP" altLang="en-US" sz="1100">
              <a:solidFill>
                <a:schemeClr val="tx1"/>
              </a:solidFill>
            </a:rPr>
            <a:t>・派遣労働者や短時間労働者に係る経費を人件費に算入した場合は、従業員数に加える必要があります。（勤務時間によって調整してください。）</a:t>
          </a:r>
        </a:p>
        <a:p>
          <a:pPr algn="l"/>
          <a:r>
            <a:rPr kumimoji="1" lang="ja-JP" altLang="en-US" sz="1100">
              <a:solidFill>
                <a:schemeClr val="tx1"/>
              </a:solidFill>
            </a:rPr>
            <a:t>・常勤役員も従業員数に含みます。</a:t>
          </a:r>
        </a:p>
      </xdr:txBody>
    </xdr:sp>
    <xdr:clientData/>
  </xdr:twoCellAnchor>
  <xdr:twoCellAnchor>
    <xdr:from>
      <xdr:col>4</xdr:col>
      <xdr:colOff>96258</xdr:colOff>
      <xdr:row>103</xdr:row>
      <xdr:rowOff>166109</xdr:rowOff>
    </xdr:from>
    <xdr:to>
      <xdr:col>9</xdr:col>
      <xdr:colOff>811364</xdr:colOff>
      <xdr:row>106</xdr:row>
      <xdr:rowOff>126476</xdr:rowOff>
    </xdr:to>
    <xdr:sp macro="" textlink="">
      <xdr:nvSpPr>
        <xdr:cNvPr id="3" name="正方形/長方形 5">
          <a:extLst>
            <a:ext uri="{FF2B5EF4-FFF2-40B4-BE49-F238E27FC236}">
              <a16:creationId xmlns:a16="http://schemas.microsoft.com/office/drawing/2014/main" id="{675DB80F-124A-417B-9479-338D6AA99D72}"/>
            </a:ext>
          </a:extLst>
        </xdr:cNvPr>
        <xdr:cNvSpPr/>
      </xdr:nvSpPr>
      <xdr:spPr>
        <a:xfrm>
          <a:off x="8350623" y="32183444"/>
          <a:ext cx="7064471" cy="903342"/>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生産性向上の状況確認に関して</a:t>
          </a:r>
          <a:endParaRPr kumimoji="1" lang="en-US" altLang="ja-JP" sz="1200" b="1">
            <a:solidFill>
              <a:schemeClr val="tx1"/>
            </a:solidFill>
          </a:endParaRPr>
        </a:p>
        <a:p>
          <a:pPr algn="l"/>
          <a:r>
            <a:rPr kumimoji="1" lang="ja-JP" altLang="en-US" sz="1100" b="0">
              <a:solidFill>
                <a:schemeClr val="tx1"/>
              </a:solidFill>
            </a:rPr>
            <a:t>・比較対象の事業について：</a:t>
          </a:r>
          <a:r>
            <a:rPr kumimoji="1" lang="ja-JP" altLang="en-US" sz="1100" b="0" u="sng">
              <a:solidFill>
                <a:schemeClr val="tx1"/>
              </a:solidFill>
            </a:rPr>
            <a:t>対象会社（事業）分を対象</a:t>
          </a:r>
          <a:r>
            <a:rPr kumimoji="1" lang="ja-JP" altLang="en-US" sz="1100" b="0">
              <a:solidFill>
                <a:schemeClr val="tx1"/>
              </a:solidFill>
            </a:rPr>
            <a:t>として比較します。全社＝補助事業であれば、全社が対象となります。</a:t>
          </a:r>
          <a:endParaRPr kumimoji="1" lang="en-US" altLang="ja-JP" sz="1100" b="0">
            <a:solidFill>
              <a:schemeClr val="tx1"/>
            </a:solidFill>
          </a:endParaRPr>
        </a:p>
      </xdr:txBody>
    </xdr:sp>
    <xdr:clientData/>
  </xdr:twoCellAnchor>
  <xdr:twoCellAnchor>
    <xdr:from>
      <xdr:col>4</xdr:col>
      <xdr:colOff>83550</xdr:colOff>
      <xdr:row>79</xdr:row>
      <xdr:rowOff>281942</xdr:rowOff>
    </xdr:from>
    <xdr:to>
      <xdr:col>8</xdr:col>
      <xdr:colOff>998734</xdr:colOff>
      <xdr:row>84</xdr:row>
      <xdr:rowOff>105251</xdr:rowOff>
    </xdr:to>
    <xdr:sp macro="" textlink="">
      <xdr:nvSpPr>
        <xdr:cNvPr id="4" name="正方形/長方形 7">
          <a:extLst>
            <a:ext uri="{FF2B5EF4-FFF2-40B4-BE49-F238E27FC236}">
              <a16:creationId xmlns:a16="http://schemas.microsoft.com/office/drawing/2014/main" id="{6DA56B15-EAA5-4509-9B10-040009C3FDB1}"/>
            </a:ext>
          </a:extLst>
        </xdr:cNvPr>
        <xdr:cNvSpPr/>
      </xdr:nvSpPr>
      <xdr:spPr>
        <a:xfrm>
          <a:off x="8350309" y="24635368"/>
          <a:ext cx="6218610" cy="141080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給与総支給額について</a:t>
          </a:r>
        </a:p>
        <a:p>
          <a:pPr algn="l"/>
          <a:r>
            <a:rPr kumimoji="1" lang="ja-JP" altLang="en-US" sz="1100">
              <a:solidFill>
                <a:schemeClr val="tx1"/>
              </a:solidFill>
            </a:rPr>
            <a:t>◆</a:t>
          </a:r>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㊸青色申告特別控除前の所得金額</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83549</xdr:colOff>
      <xdr:row>86</xdr:row>
      <xdr:rowOff>295754</xdr:rowOff>
    </xdr:from>
    <xdr:to>
      <xdr:col>8</xdr:col>
      <xdr:colOff>998733</xdr:colOff>
      <xdr:row>92</xdr:row>
      <xdr:rowOff>0</xdr:rowOff>
    </xdr:to>
    <xdr:sp macro="" textlink="">
      <xdr:nvSpPr>
        <xdr:cNvPr id="5" name="正方形/長方形 9">
          <a:extLst>
            <a:ext uri="{FF2B5EF4-FFF2-40B4-BE49-F238E27FC236}">
              <a16:creationId xmlns:a16="http://schemas.microsoft.com/office/drawing/2014/main" id="{3E9C465F-F729-45B2-ADE8-E9E02D261CD1}"/>
            </a:ext>
          </a:extLst>
        </xdr:cNvPr>
        <xdr:cNvSpPr/>
      </xdr:nvSpPr>
      <xdr:spPr>
        <a:xfrm>
          <a:off x="8350308" y="26871680"/>
          <a:ext cx="6218610" cy="1609246"/>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人件費について</a:t>
          </a:r>
        </a:p>
        <a:p>
          <a:pPr algn="l"/>
          <a:r>
            <a:rPr kumimoji="1" lang="ja-JP" altLang="en-US" sz="1100">
              <a:solidFill>
                <a:schemeClr val="tx1"/>
              </a:solidFill>
            </a:rPr>
            <a:t>◆</a:t>
          </a:r>
          <a:r>
            <a:rPr lang="ja-JP" altLang="en-US" sz="1100">
              <a:solidFill>
                <a:schemeClr val="tx1"/>
              </a:solidFill>
            </a:rPr>
            <a:t> </a:t>
          </a:r>
          <a:r>
            <a:rPr lang="ja-JP" altLang="en-US" sz="1100" b="0" i="0" u="none" strike="noStrike">
              <a:solidFill>
                <a:schemeClr val="tx1"/>
              </a:solidFill>
              <a:effectLst/>
              <a:latin typeface="+mn-lt"/>
              <a:ea typeface="+mn-ea"/>
              <a:cs typeface="+mn-cs"/>
            </a:rPr>
            <a:t>以下の項目を足し合わせた金額で計算します◆</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⑲福利厚生費</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⑳給料賃金</a:t>
          </a:r>
          <a:r>
            <a:rPr lang="ja-JP" altLang="en-US" sz="1100" b="0" i="0" u="none" strike="noStrike">
              <a:solidFill>
                <a:schemeClr val="tx1"/>
              </a:solidFill>
              <a:effectLst/>
              <a:latin typeface="+mn-lt"/>
              <a:ea typeface="+mn-ea"/>
              <a:cs typeface="+mn-cs"/>
            </a:rPr>
            <a:t>」</a:t>
          </a:r>
          <a:r>
            <a:rPr lang="ja-JP" altLang="en-US" sz="1100">
              <a:solidFill>
                <a:schemeClr val="tx1"/>
              </a:solidFill>
            </a:rPr>
            <a:t> </a:t>
          </a:r>
          <a:endParaRPr lang="en-US" altLang="ja-JP" sz="1100">
            <a:solidFill>
              <a:schemeClr val="tx1"/>
            </a:solidFill>
          </a:endParaRPr>
        </a:p>
        <a:p>
          <a:pPr algn="l"/>
          <a:r>
            <a:rPr lang="ja-JP" altLang="en-US" sz="1100" b="0" i="0" u="none" strike="noStrike">
              <a:solidFill>
                <a:schemeClr val="tx1"/>
              </a:solidFill>
              <a:effectLst/>
              <a:latin typeface="+mn-lt"/>
              <a:ea typeface="+mn-ea"/>
              <a:cs typeface="+mn-cs"/>
            </a:rPr>
            <a:t>・青色申告決算書の「</a:t>
          </a:r>
          <a:r>
            <a:rPr lang="ja-JP" altLang="en-US" sz="1100" b="0" i="0" u="none" strike="noStrike">
              <a:solidFill>
                <a:srgbClr val="0070C0"/>
              </a:solidFill>
              <a:effectLst/>
              <a:latin typeface="+mn-lt"/>
              <a:ea typeface="+mn-ea"/>
              <a:cs typeface="+mn-cs"/>
            </a:rPr>
            <a:t>㊳専従者給与</a:t>
          </a:r>
          <a:r>
            <a:rPr lang="ja-JP" altLang="en-US" sz="1100" b="0" i="0" u="none" strike="noStrike">
              <a:solidFill>
                <a:schemeClr val="tx1"/>
              </a:solidFill>
              <a:effectLst/>
              <a:latin typeface="+mn-lt"/>
              <a:ea typeface="+mn-ea"/>
              <a:cs typeface="+mn-cs"/>
            </a:rPr>
            <a:t>」</a:t>
          </a:r>
          <a:endParaRPr lang="en-US" altLang="ja-JP" sz="1100" b="0" i="0" u="none" strike="noStrike">
            <a:solidFill>
              <a:schemeClr val="tx1"/>
            </a:solidFill>
            <a:effectLst/>
            <a:latin typeface="+mn-lt"/>
            <a:ea typeface="+mn-ea"/>
            <a:cs typeface="+mn-cs"/>
          </a:endParaRPr>
        </a:p>
        <a:p>
          <a:pPr algn="l"/>
          <a:r>
            <a:rPr lang="ja-JP" altLang="en-US" sz="1100" b="0" i="0" u="none" strike="noStrike">
              <a:solidFill>
                <a:schemeClr val="tx1"/>
              </a:solidFill>
              <a:effectLst/>
              <a:latin typeface="+mn-lt"/>
              <a:ea typeface="+mn-ea"/>
              <a:cs typeface="+mn-cs"/>
            </a:rPr>
            <a:t>・法定福利費</a:t>
          </a:r>
          <a:r>
            <a:rPr lang="ja-JP" altLang="en-US" sz="1100">
              <a:solidFill>
                <a:schemeClr val="tx1"/>
              </a:solidFill>
            </a:rPr>
            <a:t> </a:t>
          </a:r>
          <a:endParaRPr kumimoji="1" lang="ja-JP" altLang="en-US" sz="1100">
            <a:solidFill>
              <a:schemeClr val="tx1"/>
            </a:solidFill>
          </a:endParaRPr>
        </a:p>
      </xdr:txBody>
    </xdr:sp>
    <xdr:clientData/>
  </xdr:twoCellAnchor>
  <xdr:twoCellAnchor>
    <xdr:from>
      <xdr:col>4</xdr:col>
      <xdr:colOff>102328</xdr:colOff>
      <xdr:row>95</xdr:row>
      <xdr:rowOff>0</xdr:rowOff>
    </xdr:from>
    <xdr:to>
      <xdr:col>9</xdr:col>
      <xdr:colOff>47037</xdr:colOff>
      <xdr:row>101</xdr:row>
      <xdr:rowOff>263979</xdr:rowOff>
    </xdr:to>
    <xdr:sp macro="" textlink="">
      <xdr:nvSpPr>
        <xdr:cNvPr id="6" name="正方形/長方形 10">
          <a:extLst>
            <a:ext uri="{FF2B5EF4-FFF2-40B4-BE49-F238E27FC236}">
              <a16:creationId xmlns:a16="http://schemas.microsoft.com/office/drawing/2014/main" id="{D65F7B42-81C3-4658-83B6-4E488B8A3CC1}"/>
            </a:ext>
          </a:extLst>
        </xdr:cNvPr>
        <xdr:cNvSpPr/>
      </xdr:nvSpPr>
      <xdr:spPr>
        <a:xfrm>
          <a:off x="8369087" y="29433426"/>
          <a:ext cx="6282950" cy="2168979"/>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減価償却費について</a:t>
          </a:r>
        </a:p>
        <a:p>
          <a:pPr algn="l"/>
          <a:r>
            <a:rPr kumimoji="1" lang="ja-JP" altLang="en-US" sz="1100">
              <a:solidFill>
                <a:schemeClr val="tx1"/>
              </a:solidFill>
            </a:rPr>
            <a:t>◆以下の項目を全て含んだ総額を記載してください。該当がない場合は</a:t>
          </a:r>
          <a:r>
            <a:rPr kumimoji="1" lang="en-US" altLang="ja-JP" sz="1100">
              <a:solidFill>
                <a:schemeClr val="tx1"/>
              </a:solidFill>
            </a:rPr>
            <a:t>0</a:t>
          </a:r>
          <a:r>
            <a:rPr kumimoji="1" lang="ja-JP" altLang="en-US" sz="1100">
              <a:solidFill>
                <a:schemeClr val="tx1"/>
              </a:solidFill>
            </a:rPr>
            <a:t>を記入してください◆</a:t>
          </a:r>
        </a:p>
        <a:p>
          <a:pPr algn="l"/>
          <a:r>
            <a:rPr kumimoji="1" lang="ja-JP" altLang="en-US" sz="1100">
              <a:solidFill>
                <a:schemeClr val="tx1"/>
              </a:solidFill>
            </a:rPr>
            <a:t>・青色申告決算書の「</a:t>
          </a:r>
          <a:r>
            <a:rPr kumimoji="1" lang="ja-JP" altLang="en-US" sz="1100">
              <a:solidFill>
                <a:srgbClr val="0070C0"/>
              </a:solidFill>
            </a:rPr>
            <a:t>⑱減価償却費</a:t>
          </a:r>
          <a:r>
            <a:rPr kumimoji="1" lang="ja-JP" altLang="en-US" sz="1100">
              <a:solidFill>
                <a:schemeClr val="tx1"/>
              </a:solidFill>
            </a:rPr>
            <a:t>」</a:t>
          </a:r>
        </a:p>
        <a:p>
          <a:pPr algn="l"/>
          <a:r>
            <a:rPr kumimoji="1" lang="ja-JP" altLang="en-US" sz="1100">
              <a:solidFill>
                <a:schemeClr val="tx1"/>
              </a:solidFill>
            </a:rPr>
            <a:t>・リース料</a:t>
          </a:r>
          <a:endParaRPr kumimoji="1" lang="en-US" altLang="ja-JP" sz="1100">
            <a:solidFill>
              <a:schemeClr val="tx1"/>
            </a:solidFill>
          </a:endParaRPr>
        </a:p>
        <a:p>
          <a:pPr algn="l"/>
          <a:r>
            <a:rPr kumimoji="1" lang="ja-JP" altLang="en-US" sz="1100">
              <a:solidFill>
                <a:schemeClr val="tx1"/>
              </a:solidFill>
            </a:rPr>
            <a:t>・繰延資産償却</a:t>
          </a:r>
        </a:p>
        <a:p>
          <a:pPr algn="l"/>
          <a:r>
            <a:rPr kumimoji="1" lang="en-US" altLang="ja-JP" sz="1100">
              <a:solidFill>
                <a:schemeClr val="tx1"/>
              </a:solidFill>
            </a:rPr>
            <a:t>※</a:t>
          </a:r>
          <a:r>
            <a:rPr kumimoji="1" lang="ja-JP" altLang="en-US" sz="1100">
              <a:solidFill>
                <a:schemeClr val="tx1"/>
              </a:solidFill>
            </a:rPr>
            <a:t>リース料には、地代・家賃以外の賃借料を含めてください。</a:t>
          </a:r>
        </a:p>
        <a:p>
          <a:pPr algn="l"/>
          <a:r>
            <a:rPr kumimoji="1" lang="ja-JP" altLang="en-US" sz="1100">
              <a:solidFill>
                <a:schemeClr val="tx1"/>
              </a:solidFill>
            </a:rPr>
            <a:t>（賃借料から地代・家賃を除けない場合は含みません。）</a:t>
          </a:r>
        </a:p>
      </xdr:txBody>
    </xdr:sp>
    <xdr:clientData/>
  </xdr:twoCellAnchor>
  <xdr:twoCellAnchor>
    <xdr:from>
      <xdr:col>5</xdr:col>
      <xdr:colOff>1704975</xdr:colOff>
      <xdr:row>0</xdr:row>
      <xdr:rowOff>58430</xdr:rowOff>
    </xdr:from>
    <xdr:to>
      <xdr:col>6</xdr:col>
      <xdr:colOff>629055</xdr:colOff>
      <xdr:row>1</xdr:row>
      <xdr:rowOff>66674</xdr:rowOff>
    </xdr:to>
    <xdr:sp macro="" textlink="">
      <xdr:nvSpPr>
        <xdr:cNvPr id="7" name="正方形/長方形 6">
          <a:extLst>
            <a:ext uri="{FF2B5EF4-FFF2-40B4-BE49-F238E27FC236}">
              <a16:creationId xmlns:a16="http://schemas.microsoft.com/office/drawing/2014/main" id="{1FCC15A7-9A92-4D4F-AEE8-2162328A8078}"/>
            </a:ext>
          </a:extLst>
        </xdr:cNvPr>
        <xdr:cNvSpPr/>
      </xdr:nvSpPr>
      <xdr:spPr>
        <a:xfrm>
          <a:off x="10618470" y="54620"/>
          <a:ext cx="874800" cy="248274"/>
        </a:xfrm>
        <a:prstGeom prst="rect">
          <a:avLst/>
        </a:prstGeom>
        <a:solidFill>
          <a:srgbClr val="99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kern="1200">
              <a:solidFill>
                <a:sysClr val="windowText" lastClr="000000"/>
              </a:solidFill>
            </a:rPr>
            <a:t>6</a:t>
          </a:r>
          <a:r>
            <a:rPr kumimoji="1" lang="ja-JP" altLang="en-US" sz="1400" b="1" kern="1200">
              <a:solidFill>
                <a:sysClr val="windowText" lastClr="000000"/>
              </a:solidFill>
            </a:rPr>
            <a:t>回目用</a:t>
          </a:r>
        </a:p>
      </xdr:txBody>
    </xdr:sp>
    <xdr:clientData/>
  </xdr:twoCellAnchor>
  <xdr:twoCellAnchor>
    <xdr:from>
      <xdr:col>3</xdr:col>
      <xdr:colOff>152400</xdr:colOff>
      <xdr:row>4</xdr:row>
      <xdr:rowOff>0</xdr:rowOff>
    </xdr:from>
    <xdr:to>
      <xdr:col>6</xdr:col>
      <xdr:colOff>590630</xdr:colOff>
      <xdr:row>5</xdr:row>
      <xdr:rowOff>1887</xdr:rowOff>
    </xdr:to>
    <xdr:grpSp>
      <xdr:nvGrpSpPr>
        <xdr:cNvPr id="8" name="グループ化 7">
          <a:extLst>
            <a:ext uri="{FF2B5EF4-FFF2-40B4-BE49-F238E27FC236}">
              <a16:creationId xmlns:a16="http://schemas.microsoft.com/office/drawing/2014/main" id="{8807CA89-43FB-479F-96D6-2C589072DCD1}"/>
            </a:ext>
          </a:extLst>
        </xdr:cNvPr>
        <xdr:cNvGrpSpPr/>
      </xdr:nvGrpSpPr>
      <xdr:grpSpPr>
        <a:xfrm>
          <a:off x="5841657" y="978243"/>
          <a:ext cx="5608812" cy="246448"/>
          <a:chOff x="7478959" y="973667"/>
          <a:chExt cx="5620566" cy="243956"/>
        </a:xfrm>
      </xdr:grpSpPr>
      <xdr:sp macro="" textlink="">
        <xdr:nvSpPr>
          <xdr:cNvPr id="9" name="正方形/長方形 172">
            <a:extLst>
              <a:ext uri="{FF2B5EF4-FFF2-40B4-BE49-F238E27FC236}">
                <a16:creationId xmlns:a16="http://schemas.microsoft.com/office/drawing/2014/main" id="{BB19AAFC-8D7C-0021-2294-0880117A5A24}"/>
              </a:ext>
            </a:extLst>
          </xdr:cNvPr>
          <xdr:cNvSpPr/>
        </xdr:nvSpPr>
        <xdr:spPr>
          <a:xfrm>
            <a:off x="8887127" y="973667"/>
            <a:ext cx="765670" cy="243956"/>
          </a:xfrm>
          <a:prstGeom prst="rect">
            <a:avLst/>
          </a:prstGeom>
          <a:solidFill>
            <a:srgbClr val="FFFFCC"/>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入力必須</a:t>
            </a:r>
          </a:p>
        </xdr:txBody>
      </xdr:sp>
      <xdr:sp macro="" textlink="">
        <xdr:nvSpPr>
          <xdr:cNvPr id="10" name="正方形/長方形 9">
            <a:extLst>
              <a:ext uri="{FF2B5EF4-FFF2-40B4-BE49-F238E27FC236}">
                <a16:creationId xmlns:a16="http://schemas.microsoft.com/office/drawing/2014/main" id="{310A3AA8-F4F0-13E2-C48D-BCFB877BCC54}"/>
              </a:ext>
            </a:extLst>
          </xdr:cNvPr>
          <xdr:cNvSpPr/>
        </xdr:nvSpPr>
        <xdr:spPr>
          <a:xfrm>
            <a:off x="11358442" y="973667"/>
            <a:ext cx="808983" cy="243956"/>
          </a:xfrm>
          <a:prstGeom prst="rect">
            <a:avLst/>
          </a:prstGeom>
          <a:solidFill>
            <a:schemeClr val="accent5">
              <a:lumMod val="20000"/>
              <a:lumOff val="8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自動反映</a:t>
            </a:r>
            <a:endParaRPr kumimoji="1" lang="ja-JP" altLang="en-US" sz="1100" kern="1200">
              <a:solidFill>
                <a:schemeClr val="tx1"/>
              </a:solidFill>
            </a:endParaRPr>
          </a:p>
        </xdr:txBody>
      </xdr:sp>
      <xdr:sp macro="" textlink="">
        <xdr:nvSpPr>
          <xdr:cNvPr id="11" name="正方形/長方形 172">
            <a:extLst>
              <a:ext uri="{FF2B5EF4-FFF2-40B4-BE49-F238E27FC236}">
                <a16:creationId xmlns:a16="http://schemas.microsoft.com/office/drawing/2014/main" id="{1E4CB912-5788-4B36-29B8-AD446A52D3A4}"/>
              </a:ext>
            </a:extLst>
          </xdr:cNvPr>
          <xdr:cNvSpPr/>
        </xdr:nvSpPr>
        <xdr:spPr>
          <a:xfrm>
            <a:off x="7478959" y="973667"/>
            <a:ext cx="1497543" cy="24395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kern="1200">
                <a:solidFill>
                  <a:schemeClr val="tx1"/>
                </a:solidFill>
              </a:rPr>
              <a:t>セル色ごとの凡例：</a:t>
            </a:r>
          </a:p>
        </xdr:txBody>
      </xdr:sp>
      <xdr:sp macro="" textlink="">
        <xdr:nvSpPr>
          <xdr:cNvPr id="12" name="正方形/長方形 11">
            <a:extLst>
              <a:ext uri="{FF2B5EF4-FFF2-40B4-BE49-F238E27FC236}">
                <a16:creationId xmlns:a16="http://schemas.microsoft.com/office/drawing/2014/main" id="{E9551006-1A75-96CA-3C53-8EB44CB7B24D}"/>
              </a:ext>
            </a:extLst>
          </xdr:cNvPr>
          <xdr:cNvSpPr/>
        </xdr:nvSpPr>
        <xdr:spPr>
          <a:xfrm>
            <a:off x="9767561" y="973667"/>
            <a:ext cx="1477147" cy="243956"/>
          </a:xfrm>
          <a:prstGeom prst="rect">
            <a:avLst/>
          </a:prstGeom>
          <a:solidFill>
            <a:schemeClr val="bg1"/>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ja-JP" sz="1100">
                <a:solidFill>
                  <a:schemeClr val="tx1"/>
                </a:solidFill>
                <a:effectLst/>
                <a:latin typeface="+mn-lt"/>
                <a:ea typeface="+mn-ea"/>
                <a:cs typeface="+mn-cs"/>
              </a:rPr>
              <a:t>任意もしくは入力済</a:t>
            </a:r>
            <a:endParaRPr kumimoji="1" lang="ja-JP" altLang="en-US" sz="1100" kern="1200">
              <a:solidFill>
                <a:schemeClr val="tx1"/>
              </a:solidFill>
            </a:endParaRPr>
          </a:p>
        </xdr:txBody>
      </xdr:sp>
      <xdr:sp macro="" textlink="">
        <xdr:nvSpPr>
          <xdr:cNvPr id="13" name="正方形/長方形 12">
            <a:extLst>
              <a:ext uri="{FF2B5EF4-FFF2-40B4-BE49-F238E27FC236}">
                <a16:creationId xmlns:a16="http://schemas.microsoft.com/office/drawing/2014/main" id="{A821BCB4-6C8A-6C7D-F4BF-27E1376B9E6E}"/>
              </a:ext>
            </a:extLst>
          </xdr:cNvPr>
          <xdr:cNvSpPr/>
        </xdr:nvSpPr>
        <xdr:spPr>
          <a:xfrm>
            <a:off x="12290967" y="973667"/>
            <a:ext cx="808558" cy="243956"/>
          </a:xfrm>
          <a:prstGeom prst="rect">
            <a:avLst/>
          </a:prstGeom>
          <a:solidFill>
            <a:schemeClr val="bg1">
              <a:lumMod val="50000"/>
            </a:schemeClr>
          </a:solidFill>
          <a:ln w="31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chemeClr val="tx1"/>
                </a:solidFill>
                <a:effectLst/>
                <a:latin typeface="+mn-lt"/>
                <a:ea typeface="+mn-ea"/>
                <a:cs typeface="+mn-cs"/>
              </a:rPr>
              <a:t>入力不要</a:t>
            </a:r>
            <a:endParaRPr kumimoji="1" lang="ja-JP" altLang="en-US" sz="1100" kern="1200">
              <a:solidFill>
                <a:schemeClr val="tx1"/>
              </a:solidFill>
            </a:endParaRPr>
          </a:p>
        </xdr:txBody>
      </xdr:sp>
    </xdr:grpSp>
    <xdr:clientData/>
  </xdr:twoCellAnchor>
  <xdr:twoCellAnchor>
    <xdr:from>
      <xdr:col>4</xdr:col>
      <xdr:colOff>117520</xdr:colOff>
      <xdr:row>106</xdr:row>
      <xdr:rowOff>172260</xdr:rowOff>
    </xdr:from>
    <xdr:to>
      <xdr:col>9</xdr:col>
      <xdr:colOff>821718</xdr:colOff>
      <xdr:row>108</xdr:row>
      <xdr:rowOff>179555</xdr:rowOff>
    </xdr:to>
    <xdr:sp macro="" textlink="">
      <xdr:nvSpPr>
        <xdr:cNvPr id="15" name="正方形/長方形 14">
          <a:extLst>
            <a:ext uri="{FF2B5EF4-FFF2-40B4-BE49-F238E27FC236}">
              <a16:creationId xmlns:a16="http://schemas.microsoft.com/office/drawing/2014/main" id="{65DC37D0-50DA-4EA3-AB8E-1474979FFE09}"/>
            </a:ext>
          </a:extLst>
        </xdr:cNvPr>
        <xdr:cNvSpPr/>
      </xdr:nvSpPr>
      <xdr:spPr>
        <a:xfrm>
          <a:off x="8375695" y="33124950"/>
          <a:ext cx="7044038" cy="637850"/>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⑨設備投資額について</a:t>
          </a:r>
          <a:endParaRPr kumimoji="1" lang="en-US" altLang="ja-JP" sz="1200" b="1">
            <a:solidFill>
              <a:schemeClr val="tx1"/>
            </a:solidFill>
          </a:endParaRPr>
        </a:p>
        <a:p>
          <a:pPr algn="l"/>
          <a:r>
            <a:rPr kumimoji="1" lang="ja-JP" altLang="en-US" sz="1100" b="0" u="none">
              <a:solidFill>
                <a:sysClr val="windowText" lastClr="000000"/>
              </a:solidFill>
            </a:rPr>
            <a:t>補助事業に関連する有形資産及び無形資産を入力してください。</a:t>
          </a:r>
          <a:endParaRPr kumimoji="1" lang="en-US" altLang="ja-JP" sz="1200" b="0" u="sng">
            <a:solidFill>
              <a:sysClr val="windowText" lastClr="000000"/>
            </a:solidFill>
          </a:endParaRPr>
        </a:p>
      </xdr:txBody>
    </xdr:sp>
    <xdr:clientData/>
  </xdr:twoCellAnchor>
  <xdr:twoCellAnchor>
    <xdr:from>
      <xdr:col>4</xdr:col>
      <xdr:colOff>109864</xdr:colOff>
      <xdr:row>108</xdr:row>
      <xdr:rowOff>240935</xdr:rowOff>
    </xdr:from>
    <xdr:to>
      <xdr:col>9</xdr:col>
      <xdr:colOff>821717</xdr:colOff>
      <xdr:row>113</xdr:row>
      <xdr:rowOff>39584</xdr:rowOff>
    </xdr:to>
    <xdr:sp macro="" textlink="">
      <xdr:nvSpPr>
        <xdr:cNvPr id="16" name="正方形/長方形 7">
          <a:extLst>
            <a:ext uri="{FF2B5EF4-FFF2-40B4-BE49-F238E27FC236}">
              <a16:creationId xmlns:a16="http://schemas.microsoft.com/office/drawing/2014/main" id="{0CCF60D1-9CB7-409E-B0A2-F2AC422BD870}"/>
            </a:ext>
          </a:extLst>
        </xdr:cNvPr>
        <xdr:cNvSpPr/>
      </xdr:nvSpPr>
      <xdr:spPr>
        <a:xfrm>
          <a:off x="8366134" y="33829895"/>
          <a:ext cx="7053598" cy="1366464"/>
        </a:xfrm>
        <a:prstGeom prst="rect">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⑩ 運転資金について</a:t>
          </a:r>
          <a:endParaRPr kumimoji="1" lang="en-US" altLang="ja-JP" sz="1200" b="1">
            <a:solidFill>
              <a:schemeClr val="tx1"/>
            </a:solidFill>
          </a:endParaRPr>
        </a:p>
        <a:p>
          <a:pPr algn="l"/>
          <a:r>
            <a:rPr kumimoji="1" lang="ja-JP" altLang="en-US" sz="1100" b="0" u="none">
              <a:solidFill>
                <a:sysClr val="windowText" lastClr="000000"/>
              </a:solidFill>
            </a:rPr>
            <a:t>運転資金＝売上債権＋棚卸資産ー仕入債務</a:t>
          </a:r>
          <a:endParaRPr kumimoji="1" lang="en-US" altLang="ja-JP" sz="1100" b="0" u="none">
            <a:solidFill>
              <a:sysClr val="windowText" lastClr="000000"/>
            </a:solidFill>
          </a:endParaRPr>
        </a:p>
        <a:p>
          <a:pPr algn="l"/>
          <a:r>
            <a:rPr kumimoji="1" lang="ja-JP" altLang="en-US" sz="1100" b="0" u="none">
              <a:solidFill>
                <a:sysClr val="windowText" lastClr="000000"/>
              </a:solidFill>
            </a:rPr>
            <a:t>・売上債権（売掛金・受取手形）：商品を販売したが、まだ入金されていない金額</a:t>
          </a:r>
        </a:p>
        <a:p>
          <a:pPr algn="l"/>
          <a:r>
            <a:rPr kumimoji="1" lang="ja-JP" altLang="en-US" sz="1100" b="0" u="none">
              <a:solidFill>
                <a:sysClr val="windowText" lastClr="000000"/>
              </a:solidFill>
            </a:rPr>
            <a:t>・棚卸資産（商品・原材料）：販売や生産のために保有している在庫金額</a:t>
          </a:r>
        </a:p>
        <a:p>
          <a:pPr algn="l"/>
          <a:r>
            <a:rPr kumimoji="1" lang="ja-JP" altLang="en-US" sz="1100" b="0" u="none">
              <a:solidFill>
                <a:sysClr val="windowText" lastClr="000000"/>
              </a:solidFill>
            </a:rPr>
            <a:t>・仕入債務（買掛金・支払手形）：仕入れをしたが、まだ支払いをしていない金額</a:t>
          </a:r>
        </a:p>
        <a:p>
          <a:pPr algn="l"/>
          <a:endParaRPr kumimoji="1" lang="en-US" altLang="ja-JP" sz="1200" b="0" u="sng">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8CE1-9716-4FDE-8166-A40CF1D3489D}">
  <sheetPr codeName="Sheet1"/>
  <dimension ref="B2:L29"/>
  <sheetViews>
    <sheetView showGridLines="0" view="pageBreakPreview" topLeftCell="A4" zoomScaleNormal="100" zoomScaleSheetLayoutView="100" workbookViewId="0">
      <selection activeCell="F10" sqref="F10"/>
    </sheetView>
  </sheetViews>
  <sheetFormatPr defaultRowHeight="18"/>
  <cols>
    <col min="1" max="1" width="4.69921875" style="85" customWidth="1"/>
    <col min="2" max="2" width="8.796875" style="85"/>
    <col min="3" max="3" width="10.69921875" style="85" customWidth="1"/>
    <col min="4" max="4" width="8.796875" style="85"/>
    <col min="5" max="5" width="4.69921875" style="86" customWidth="1"/>
    <col min="6" max="6" width="8.796875" style="85"/>
    <col min="7" max="7" width="4.69921875" style="86" customWidth="1"/>
    <col min="8" max="8" width="8.796875" style="85"/>
    <col min="9" max="9" width="4.69921875" style="86" customWidth="1"/>
    <col min="10" max="11" width="8.796875" style="85"/>
    <col min="12" max="12" width="4.69921875" style="85" customWidth="1"/>
    <col min="13" max="16384" width="8.796875" style="85"/>
  </cols>
  <sheetData>
    <row r="2" spans="2:8" ht="26.4">
      <c r="B2" s="84" t="s">
        <v>98</v>
      </c>
    </row>
    <row r="4" spans="2:8">
      <c r="B4" s="85" t="s">
        <v>99</v>
      </c>
    </row>
    <row r="5" spans="2:8">
      <c r="B5" s="85" t="s">
        <v>118</v>
      </c>
    </row>
    <row r="7" spans="2:8">
      <c r="B7" s="87" t="s">
        <v>100</v>
      </c>
    </row>
    <row r="8" spans="2:8">
      <c r="B8" s="88" t="s">
        <v>101</v>
      </c>
    </row>
    <row r="9" spans="2:8" ht="12" customHeight="1" thickBot="1"/>
    <row r="10" spans="2:8" ht="18.600000000000001" thickBot="1">
      <c r="B10" s="87" t="s">
        <v>102</v>
      </c>
      <c r="C10" s="87"/>
      <c r="D10" s="89"/>
      <c r="E10" s="90" t="s">
        <v>103</v>
      </c>
      <c r="F10" s="89"/>
      <c r="G10" s="90" t="s">
        <v>104</v>
      </c>
      <c r="H10" s="87" t="s">
        <v>105</v>
      </c>
    </row>
    <row r="11" spans="2:8" ht="12" customHeight="1" thickBot="1"/>
    <row r="12" spans="2:8" ht="18.600000000000001" thickBot="1">
      <c r="B12" s="87" t="s">
        <v>106</v>
      </c>
      <c r="C12" s="87"/>
      <c r="D12" s="91"/>
      <c r="E12" s="90"/>
      <c r="F12" s="185">
        <v>12</v>
      </c>
      <c r="G12" s="90" t="s">
        <v>104</v>
      </c>
      <c r="H12" s="87" t="s">
        <v>105</v>
      </c>
    </row>
    <row r="15" spans="2:8">
      <c r="B15" s="87" t="s">
        <v>107</v>
      </c>
    </row>
    <row r="16" spans="2:8">
      <c r="B16" s="88" t="s">
        <v>108</v>
      </c>
    </row>
    <row r="17" spans="2:12">
      <c r="B17" s="92" t="s">
        <v>109</v>
      </c>
    </row>
    <row r="18" spans="2:12" ht="12" customHeight="1" thickBot="1"/>
    <row r="19" spans="2:12" ht="18.600000000000001" thickBot="1">
      <c r="B19" s="87" t="s">
        <v>110</v>
      </c>
      <c r="C19" s="87"/>
      <c r="D19" s="93" t="str">
        <f>IF(OR(D10="",F10="",F12=""),"",IF(OR(F12&lt;F10,AND(F12&gt;F10,F12=12),AND(F10=F12, F12=12)),D10+1,D10))</f>
        <v/>
      </c>
      <c r="E19" s="90" t="s">
        <v>103</v>
      </c>
      <c r="F19" s="93">
        <f>IF(F12="", "", IF(F12=12, 1, F12+1))</f>
        <v>1</v>
      </c>
      <c r="G19" s="90" t="s">
        <v>104</v>
      </c>
      <c r="H19" s="93" t="str">
        <f>IF(AND(D19&lt;&gt;"", F19&lt;&gt;""), 1, "")</f>
        <v/>
      </c>
      <c r="I19" s="90" t="s">
        <v>111</v>
      </c>
      <c r="J19" s="87" t="s">
        <v>112</v>
      </c>
      <c r="K19" s="87"/>
      <c r="L19" s="87"/>
    </row>
    <row r="20" spans="2:12" ht="12" customHeight="1" thickBot="1">
      <c r="B20" s="87"/>
      <c r="C20" s="87"/>
      <c r="D20" s="87"/>
      <c r="E20" s="90"/>
      <c r="F20" s="87"/>
      <c r="G20" s="90"/>
      <c r="H20" s="87"/>
      <c r="I20" s="90"/>
      <c r="J20" s="87"/>
      <c r="K20" s="87"/>
      <c r="L20" s="87"/>
    </row>
    <row r="21" spans="2:12" ht="18.600000000000001" thickBot="1">
      <c r="B21" s="87" t="s">
        <v>113</v>
      </c>
      <c r="C21" s="87"/>
      <c r="D21" s="93" t="str">
        <f>IF(D19="","",D19+1)</f>
        <v/>
      </c>
      <c r="E21" s="90" t="s">
        <v>103</v>
      </c>
      <c r="F21" s="93">
        <f>F19</f>
        <v>1</v>
      </c>
      <c r="G21" s="90" t="s">
        <v>104</v>
      </c>
      <c r="H21" s="93" t="str">
        <f>H19</f>
        <v/>
      </c>
      <c r="I21" s="90" t="s">
        <v>111</v>
      </c>
      <c r="J21" s="87" t="s">
        <v>114</v>
      </c>
      <c r="K21" s="87"/>
      <c r="L21" s="87"/>
    </row>
    <row r="22" spans="2:12" ht="12" customHeight="1" thickBot="1">
      <c r="B22" s="87"/>
      <c r="C22" s="87"/>
      <c r="D22" s="87"/>
      <c r="E22" s="90"/>
      <c r="F22" s="87"/>
      <c r="G22" s="90"/>
      <c r="H22" s="87"/>
      <c r="I22" s="90"/>
      <c r="J22" s="87"/>
      <c r="K22" s="87"/>
      <c r="L22" s="87"/>
    </row>
    <row r="23" spans="2:12" ht="18.600000000000001" thickBot="1">
      <c r="B23" s="87" t="s">
        <v>115</v>
      </c>
      <c r="C23" s="87"/>
      <c r="D23" s="93" t="str">
        <f>IF(D19="","",D19+2)</f>
        <v/>
      </c>
      <c r="E23" s="90" t="s">
        <v>103</v>
      </c>
      <c r="F23" s="93">
        <f>F19</f>
        <v>1</v>
      </c>
      <c r="G23" s="90" t="s">
        <v>104</v>
      </c>
      <c r="H23" s="93" t="str">
        <f>H19</f>
        <v/>
      </c>
      <c r="I23" s="90" t="s">
        <v>111</v>
      </c>
      <c r="J23" s="87" t="s">
        <v>116</v>
      </c>
      <c r="K23" s="87"/>
      <c r="L23" s="87"/>
    </row>
    <row r="24" spans="2:12" ht="12" customHeight="1" thickBot="1">
      <c r="B24" s="87"/>
      <c r="C24" s="87"/>
      <c r="D24" s="87"/>
      <c r="E24" s="90"/>
      <c r="F24" s="87"/>
      <c r="G24" s="90"/>
      <c r="H24" s="87"/>
      <c r="I24" s="90"/>
      <c r="J24" s="87"/>
      <c r="K24" s="87"/>
      <c r="L24" s="87"/>
    </row>
    <row r="25" spans="2:12" ht="18.600000000000001" thickBot="1">
      <c r="B25" s="87" t="s">
        <v>117</v>
      </c>
      <c r="C25" s="87"/>
      <c r="D25" s="93" t="str">
        <f>IF(D19="","",D19+3)</f>
        <v/>
      </c>
      <c r="E25" s="90" t="s">
        <v>103</v>
      </c>
      <c r="F25" s="93">
        <f>F19</f>
        <v>1</v>
      </c>
      <c r="G25" s="90" t="s">
        <v>104</v>
      </c>
      <c r="H25" s="93" t="str">
        <f>H19</f>
        <v/>
      </c>
      <c r="I25" s="90" t="s">
        <v>111</v>
      </c>
      <c r="J25" s="87" t="s">
        <v>116</v>
      </c>
      <c r="K25" s="87"/>
      <c r="L25" s="87"/>
    </row>
    <row r="26" spans="2:12" ht="12" customHeight="1" thickBot="1">
      <c r="B26" s="87"/>
      <c r="C26" s="87"/>
      <c r="D26" s="87"/>
      <c r="E26" s="90"/>
      <c r="F26" s="87"/>
      <c r="G26" s="90"/>
      <c r="H26" s="87"/>
      <c r="I26" s="90"/>
      <c r="J26" s="87"/>
      <c r="K26" s="87"/>
      <c r="L26" s="87"/>
    </row>
    <row r="27" spans="2:12" ht="18.600000000000001" thickBot="1">
      <c r="B27" s="87" t="s">
        <v>132</v>
      </c>
      <c r="C27" s="87"/>
      <c r="D27" s="93" t="str">
        <f>IF(D19="","",D19+4)</f>
        <v/>
      </c>
      <c r="E27" s="90" t="s">
        <v>103</v>
      </c>
      <c r="F27" s="93">
        <f>F19</f>
        <v>1</v>
      </c>
      <c r="G27" s="90" t="s">
        <v>104</v>
      </c>
      <c r="H27" s="93" t="str">
        <f>H19</f>
        <v/>
      </c>
      <c r="I27" s="90" t="s">
        <v>111</v>
      </c>
      <c r="J27" s="87" t="s">
        <v>116</v>
      </c>
      <c r="K27" s="87"/>
      <c r="L27" s="87"/>
    </row>
    <row r="28" spans="2:12" ht="12" customHeight="1" thickBot="1">
      <c r="B28" s="87"/>
      <c r="C28" s="87"/>
      <c r="D28" s="87"/>
      <c r="E28" s="90"/>
      <c r="F28" s="87"/>
      <c r="G28" s="90"/>
      <c r="H28" s="87"/>
      <c r="I28" s="90"/>
      <c r="J28" s="87"/>
      <c r="K28" s="87"/>
      <c r="L28" s="87"/>
    </row>
    <row r="29" spans="2:12" ht="18.600000000000001" thickBot="1">
      <c r="B29" s="87" t="s">
        <v>133</v>
      </c>
      <c r="C29" s="87"/>
      <c r="D29" s="93" t="str">
        <f>IF(D19="","",D19+5)</f>
        <v/>
      </c>
      <c r="E29" s="90" t="s">
        <v>103</v>
      </c>
      <c r="F29" s="93">
        <f>F19</f>
        <v>1</v>
      </c>
      <c r="G29" s="90" t="s">
        <v>104</v>
      </c>
      <c r="H29" s="93" t="str">
        <f>H19</f>
        <v/>
      </c>
      <c r="I29" s="90" t="s">
        <v>111</v>
      </c>
      <c r="J29" s="87" t="s">
        <v>116</v>
      </c>
      <c r="K29" s="87"/>
      <c r="L29" s="87"/>
    </row>
  </sheetData>
  <sheetProtection algorithmName="SHA-512" hashValue="JF4ukOnjsuThExcPRr7IZWsSYx2RcACQwOC8iiV/ymgbiCGQD4bjRiXHWw4UTG5XIw8aJtRHNxPgVpoZ7Jh6HA==" saltValue="koLRjPz5l5RurM6iPlmkNg==" spinCount="100000" sheet="1" objects="1" scenarios="1" selectLockedCells="1"/>
  <phoneticPr fontId="2"/>
  <dataValidations count="2">
    <dataValidation type="list" allowBlank="1" showInputMessage="1" showErrorMessage="1" sqref="D10" xr:uid="{EED2680F-F1CA-479B-9A42-86EEB5074A1E}">
      <formula1>"2026,2027"</formula1>
    </dataValidation>
    <dataValidation type="list" allowBlank="1" showInputMessage="1" showErrorMessage="1" sqref="F10 F12" xr:uid="{3C3789EE-8433-49B7-B8EE-47009547C6FE}">
      <formula1>"1,2,3,4,5,6,7,8,9,10,11,12"</formula1>
    </dataValidation>
  </dataValidation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7B875-FC56-4FBE-9749-1C12D7D4DEE8}">
  <sheetPr codeName="Sheet2">
    <tabColor rgb="FFFFFF00"/>
  </sheetPr>
  <dimension ref="A1:AC157"/>
  <sheetViews>
    <sheetView showGridLines="0" tabSelected="1" view="pageBreakPreview" zoomScale="83" zoomScaleNormal="85" zoomScaleSheetLayoutView="83" workbookViewId="0">
      <pane ySplit="8" topLeftCell="A9" activePane="bottomLeft" state="frozen"/>
      <selection activeCell="V23" sqref="V23"/>
      <selection pane="bottomLeft" activeCell="C12" sqref="C12:D12"/>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65.19921875" style="21" hidden="1" customWidth="1"/>
    <col min="13" max="13" width="50.19921875" style="21" hidden="1" customWidth="1"/>
    <col min="14" max="14" width="4.69921875" style="21" customWidth="1"/>
    <col min="15" max="15" width="14.19921875" style="21" customWidth="1"/>
    <col min="16" max="18" width="9" style="21" customWidth="1"/>
    <col min="19" max="16384" width="9" style="21"/>
  </cols>
  <sheetData>
    <row r="1" spans="1:15" ht="19.05" customHeight="1">
      <c r="A1" s="82" t="s">
        <v>199</v>
      </c>
      <c r="H1" s="195" t="str">
        <f>+IF(COUNTIF(J2:J6,"未入力あり")&gt;0,"※未入力の項目があります","")</f>
        <v>※未入力の項目があります</v>
      </c>
      <c r="I1" s="195"/>
      <c r="J1" s="195"/>
    </row>
    <row r="2" spans="1:15" ht="19.05" customHeight="1">
      <c r="B2" s="22" t="s">
        <v>0</v>
      </c>
      <c r="H2" s="196" t="str">
        <f>B9</f>
        <v>Ⅰ.事業者情報と報告概要</v>
      </c>
      <c r="I2" s="196"/>
      <c r="J2" s="101" t="str">
        <f>J9</f>
        <v>未入力あり</v>
      </c>
    </row>
    <row r="3" spans="1:15" ht="19.05" customHeight="1">
      <c r="B3" s="21" t="s">
        <v>246</v>
      </c>
      <c r="H3" s="196" t="str">
        <f>B22</f>
        <v>Ⅱ.年度事業化及び収益状況の概要</v>
      </c>
      <c r="I3" s="196"/>
      <c r="J3" s="101" t="str">
        <f>J22</f>
        <v>未入力あり</v>
      </c>
      <c r="O3"/>
    </row>
    <row r="4" spans="1:15" ht="19.05" customHeight="1">
      <c r="B4" s="23" t="s">
        <v>257</v>
      </c>
      <c r="H4" s="196" t="str">
        <f>B79</f>
        <v>Ⅲ.生産性向上に関する報告</v>
      </c>
      <c r="I4" s="196"/>
      <c r="J4" s="101" t="str">
        <f>J79</f>
        <v>未入力あり</v>
      </c>
    </row>
    <row r="5" spans="1:15" ht="19.05" customHeight="1">
      <c r="B5" s="25" t="s">
        <v>248</v>
      </c>
      <c r="D5" s="53"/>
      <c r="F5" s="53"/>
      <c r="H5" s="196" t="str">
        <f>B138</f>
        <v>Ⅳ.賃金引上げに関する報告</v>
      </c>
      <c r="I5" s="196"/>
      <c r="J5" s="101" t="str">
        <f>J138</f>
        <v>未入力あり</v>
      </c>
    </row>
    <row r="6" spans="1:15" ht="19.05" customHeight="1">
      <c r="B6" s="25" t="s">
        <v>1</v>
      </c>
      <c r="J6" s="104"/>
    </row>
    <row r="7" spans="1:15" ht="19.05" customHeight="1">
      <c r="B7" s="25" t="s">
        <v>94</v>
      </c>
    </row>
    <row r="8" spans="1:15" ht="19.05" customHeight="1">
      <c r="B8" s="25" t="s">
        <v>247</v>
      </c>
      <c r="J8" s="170" t="str">
        <f>IF(C20="","",IF(C20=M18,"※今回報告の入力者：承継者様","※今回報告の入力者：被承継者様"))</f>
        <v/>
      </c>
    </row>
    <row r="9" spans="1:15" ht="24.9" customHeight="1">
      <c r="B9" s="26" t="s">
        <v>2</v>
      </c>
      <c r="C9" s="168"/>
      <c r="D9" s="27"/>
      <c r="E9" s="27"/>
      <c r="F9" s="27"/>
      <c r="G9" s="27"/>
      <c r="H9" s="27"/>
      <c r="I9" s="27"/>
      <c r="J9" s="102" t="str">
        <f>IF(COUNTBLANK(C12:C20)&gt;0,"未入力あり","入力完了")</f>
        <v>未入力あり</v>
      </c>
    </row>
    <row r="10" spans="1:15" ht="24.9" customHeight="1">
      <c r="B10" s="22" t="s">
        <v>3</v>
      </c>
    </row>
    <row r="11" spans="1:15" ht="24.9" customHeight="1">
      <c r="B11" t="s">
        <v>226</v>
      </c>
      <c r="C11"/>
      <c r="D11"/>
      <c r="E11"/>
      <c r="F11"/>
      <c r="G11"/>
      <c r="H11"/>
    </row>
    <row r="12" spans="1:15" ht="24.9" customHeight="1">
      <c r="B12" s="28" t="s">
        <v>6</v>
      </c>
      <c r="C12" s="221"/>
      <c r="D12" s="222"/>
      <c r="E12" s="21" t="s">
        <v>7</v>
      </c>
      <c r="F12" s="183"/>
      <c r="M12"/>
    </row>
    <row r="13" spans="1:15" ht="24.9" customHeight="1">
      <c r="B13" s="28" t="s">
        <v>8</v>
      </c>
      <c r="C13" s="51"/>
      <c r="D13" t="s">
        <v>9</v>
      </c>
    </row>
    <row r="14" spans="1:15" ht="24.75" customHeight="1">
      <c r="B14" s="28" t="s">
        <v>220</v>
      </c>
      <c r="C14" s="95"/>
      <c r="D14" s="182" t="s">
        <v>221</v>
      </c>
      <c r="F14"/>
    </row>
    <row r="15" spans="1:15" ht="24.9" customHeight="1">
      <c r="B15" s="28" t="s">
        <v>12</v>
      </c>
      <c r="C15" s="95"/>
      <c r="D15" s="29" t="s">
        <v>205</v>
      </c>
      <c r="E15"/>
      <c r="F15"/>
      <c r="G15"/>
      <c r="H15"/>
      <c r="L15"/>
    </row>
    <row r="16" spans="1:15" ht="24.9" customHeight="1">
      <c r="B16" s="28" t="s">
        <v>213</v>
      </c>
      <c r="C16" s="95"/>
      <c r="D16" s="29" t="s">
        <v>206</v>
      </c>
      <c r="E16"/>
      <c r="F16"/>
      <c r="G16"/>
      <c r="H16"/>
      <c r="L16" t="s">
        <v>202</v>
      </c>
      <c r="M16" t="s">
        <v>18</v>
      </c>
    </row>
    <row r="17" spans="2:15" ht="24.9" customHeight="1">
      <c r="B17" s="28" t="s">
        <v>214</v>
      </c>
      <c r="C17" s="95"/>
      <c r="D17" s="96" t="s">
        <v>223</v>
      </c>
      <c r="E17"/>
      <c r="F17"/>
      <c r="G17"/>
      <c r="H17"/>
      <c r="L17"/>
      <c r="M17" t="s">
        <v>19</v>
      </c>
    </row>
    <row r="18" spans="2:15" ht="24.9" customHeight="1">
      <c r="B18" s="28" t="s">
        <v>134</v>
      </c>
      <c r="C18" s="20"/>
      <c r="D18" t="s">
        <v>135</v>
      </c>
      <c r="E18"/>
      <c r="F18"/>
      <c r="G18"/>
      <c r="H18"/>
      <c r="I18"/>
      <c r="J18"/>
      <c r="L18" t="s">
        <v>201</v>
      </c>
      <c r="M18" t="s">
        <v>215</v>
      </c>
    </row>
    <row r="19" spans="2:15" ht="24.9" customHeight="1">
      <c r="B19" s="28" t="s">
        <v>95</v>
      </c>
      <c r="C19" s="20"/>
      <c r="D19" t="s">
        <v>59</v>
      </c>
      <c r="E19"/>
      <c r="F19"/>
      <c r="G19"/>
      <c r="H19"/>
      <c r="I19"/>
      <c r="J19"/>
      <c r="L19"/>
      <c r="M19" t="s">
        <v>216</v>
      </c>
    </row>
    <row r="20" spans="2:15" ht="49.8" customHeight="1">
      <c r="B20" s="28" t="s">
        <v>200</v>
      </c>
      <c r="C20" s="177"/>
      <c r="D20" t="s">
        <v>222</v>
      </c>
      <c r="E20"/>
      <c r="F20"/>
      <c r="G20"/>
      <c r="H20"/>
      <c r="I20"/>
      <c r="J20"/>
      <c r="M20" s="21" t="s">
        <v>217</v>
      </c>
    </row>
    <row r="21" spans="2:15" ht="24.75" customHeight="1">
      <c r="C21"/>
      <c r="D21"/>
      <c r="E21"/>
      <c r="F21"/>
      <c r="G21"/>
      <c r="H21"/>
      <c r="I21"/>
      <c r="J21"/>
      <c r="M21" s="21" t="s">
        <v>218</v>
      </c>
      <c r="N21"/>
    </row>
    <row r="22" spans="2:15" ht="24.75" customHeight="1">
      <c r="B22" s="26" t="s">
        <v>20</v>
      </c>
      <c r="C22" s="171" t="str">
        <f>IF(C20=M18,"※未承継期間における数値の入力は不要です。","")</f>
        <v/>
      </c>
      <c r="D22" s="27"/>
      <c r="E22" s="27"/>
      <c r="F22" s="27"/>
      <c r="G22" s="27"/>
      <c r="H22" s="27"/>
      <c r="I22" s="27"/>
      <c r="J22" s="103" t="str">
        <f>IF(COUNTBLANK(C30:D39)+COUNTBLANK(C42:D42)+COUNTBLANK(C53:C54)+COUNTBLANK(C56:C57)+COUNTBLANK(C59:C60)&gt;0,"未入力あり","入力完了")</f>
        <v>未入力あり</v>
      </c>
      <c r="L22"/>
      <c r="M22"/>
      <c r="N22"/>
    </row>
    <row r="23" spans="2:15" ht="24.9" customHeight="1">
      <c r="B23" s="22" t="s">
        <v>21</v>
      </c>
      <c r="C23"/>
      <c r="D23"/>
      <c r="E23"/>
      <c r="F23"/>
      <c r="G23"/>
      <c r="H23"/>
      <c r="I23"/>
      <c r="J23"/>
      <c r="L23"/>
      <c r="M23"/>
      <c r="N23"/>
    </row>
    <row r="24" spans="2:15" ht="24.75" customHeight="1">
      <c r="B24" t="s">
        <v>123</v>
      </c>
      <c r="C24"/>
      <c r="D24"/>
      <c r="E24"/>
      <c r="F24"/>
      <c r="G24" s="77"/>
      <c r="H24" s="77"/>
      <c r="I24"/>
      <c r="J24"/>
      <c r="M24"/>
      <c r="N24"/>
    </row>
    <row r="25" spans="2:15" ht="24.75" customHeight="1">
      <c r="B25" s="81" t="s">
        <v>243</v>
      </c>
      <c r="C25" s="81"/>
      <c r="D25" s="81"/>
      <c r="E25" s="81"/>
      <c r="F25" s="81"/>
      <c r="G25" s="81"/>
      <c r="H25" s="81"/>
      <c r="I25" s="81"/>
      <c r="J25" s="81"/>
      <c r="L25"/>
      <c r="M25"/>
      <c r="N25"/>
      <c r="O25" s="54"/>
    </row>
    <row r="26" spans="2:15" ht="24.75" customHeight="1">
      <c r="B26" s="98" t="s">
        <v>244</v>
      </c>
      <c r="C26" s="81"/>
      <c r="D26" s="81"/>
      <c r="E26" s="81"/>
      <c r="F26" s="81"/>
      <c r="G26" s="81"/>
      <c r="H26" s="81"/>
      <c r="I26" s="81"/>
      <c r="L26"/>
      <c r="M26"/>
      <c r="N26"/>
      <c r="O26" s="54"/>
    </row>
    <row r="27" spans="2:15" ht="24.75" customHeight="1">
      <c r="B27" s="210" t="s">
        <v>60</v>
      </c>
      <c r="C27" s="212" t="s">
        <v>245</v>
      </c>
      <c r="D27" s="213" t="s">
        <v>23</v>
      </c>
      <c r="E27" s="213"/>
      <c r="F27" s="213"/>
      <c r="G27" s="213"/>
      <c r="H27" s="213"/>
      <c r="J27"/>
      <c r="N27"/>
      <c r="O27" s="54"/>
    </row>
    <row r="28" spans="2:15" ht="24.75" customHeight="1">
      <c r="B28" s="211"/>
      <c r="C28" s="212"/>
      <c r="D28" s="214" t="s">
        <v>126</v>
      </c>
      <c r="E28" s="215" t="s">
        <v>24</v>
      </c>
      <c r="F28" s="215"/>
      <c r="G28" s="215"/>
      <c r="H28" s="213"/>
      <c r="J28"/>
      <c r="N28"/>
      <c r="O28" s="54"/>
    </row>
    <row r="29" spans="2:15" ht="24.75" customHeight="1">
      <c r="B29" s="211"/>
      <c r="C29" s="212"/>
      <c r="D29" s="214"/>
      <c r="E29" s="48" t="s">
        <v>25</v>
      </c>
      <c r="F29" s="18"/>
      <c r="G29" s="48" t="s">
        <v>25</v>
      </c>
      <c r="H29" s="18"/>
      <c r="J29"/>
      <c r="L29"/>
      <c r="N29"/>
      <c r="O29" s="54"/>
    </row>
    <row r="30" spans="2:15" ht="24.75" customHeight="1">
      <c r="B30" s="30" t="s">
        <v>62</v>
      </c>
      <c r="C30" s="6"/>
      <c r="D30" s="6"/>
      <c r="E30" s="205"/>
      <c r="F30" s="205"/>
      <c r="G30" s="206"/>
      <c r="H30" s="207"/>
      <c r="J30"/>
      <c r="L30"/>
      <c r="M30"/>
      <c r="N30"/>
    </row>
    <row r="31" spans="2:15" ht="24.75" customHeight="1">
      <c r="B31" s="30" t="s">
        <v>61</v>
      </c>
      <c r="C31" s="6"/>
      <c r="D31" s="6"/>
      <c r="E31" s="205"/>
      <c r="F31" s="205"/>
      <c r="G31" s="206"/>
      <c r="H31" s="207"/>
      <c r="J31"/>
      <c r="L31"/>
      <c r="M31"/>
      <c r="N31"/>
    </row>
    <row r="32" spans="2:15" ht="24.75" customHeight="1">
      <c r="B32" s="30" t="s">
        <v>63</v>
      </c>
      <c r="C32" s="12">
        <f>C30-C31</f>
        <v>0</v>
      </c>
      <c r="D32" s="12">
        <f>D30-D31</f>
        <v>0</v>
      </c>
      <c r="E32" s="202">
        <f>E30-E31</f>
        <v>0</v>
      </c>
      <c r="F32" s="202"/>
      <c r="G32" s="203">
        <f>G30-G31</f>
        <v>0</v>
      </c>
      <c r="H32" s="204"/>
      <c r="J32"/>
      <c r="L32"/>
      <c r="M32"/>
      <c r="N32"/>
    </row>
    <row r="33" spans="1:14" ht="24.75" customHeight="1">
      <c r="B33" s="30" t="s">
        <v>64</v>
      </c>
      <c r="C33" s="6"/>
      <c r="D33" s="6"/>
      <c r="E33" s="205"/>
      <c r="F33" s="205"/>
      <c r="G33" s="206"/>
      <c r="H33" s="207"/>
      <c r="J33"/>
      <c r="L33"/>
      <c r="M33"/>
      <c r="N33"/>
    </row>
    <row r="34" spans="1:14" ht="24.75" customHeight="1">
      <c r="B34" s="30" t="s">
        <v>65</v>
      </c>
      <c r="C34" s="12">
        <f>C32-C33</f>
        <v>0</v>
      </c>
      <c r="D34" s="12">
        <f>D32-D33</f>
        <v>0</v>
      </c>
      <c r="E34" s="202">
        <f>E32-E33</f>
        <v>0</v>
      </c>
      <c r="F34" s="202"/>
      <c r="G34" s="203">
        <f>G32-G33</f>
        <v>0</v>
      </c>
      <c r="H34" s="204"/>
      <c r="J34"/>
      <c r="L34"/>
      <c r="M34"/>
      <c r="N34"/>
    </row>
    <row r="35" spans="1:14" ht="24.9" customHeight="1">
      <c r="B35" s="30" t="s">
        <v>66</v>
      </c>
      <c r="C35" s="6"/>
      <c r="D35" s="6"/>
      <c r="E35" s="205"/>
      <c r="F35" s="205"/>
      <c r="G35" s="206"/>
      <c r="H35" s="207"/>
      <c r="J35"/>
      <c r="L35"/>
      <c r="M35"/>
      <c r="N35"/>
    </row>
    <row r="36" spans="1:14" ht="24.9" customHeight="1">
      <c r="B36" s="30" t="s">
        <v>67</v>
      </c>
      <c r="C36" s="6"/>
      <c r="D36" s="6"/>
      <c r="E36" s="205"/>
      <c r="F36" s="205"/>
      <c r="G36" s="206"/>
      <c r="H36" s="207"/>
      <c r="J36"/>
      <c r="L36"/>
      <c r="M36"/>
      <c r="N36"/>
    </row>
    <row r="37" spans="1:14" ht="24.9" customHeight="1">
      <c r="B37" s="55" t="s">
        <v>68</v>
      </c>
      <c r="C37" s="12">
        <f>C34+C35-C36</f>
        <v>0</v>
      </c>
      <c r="D37" s="12">
        <f>D34+D35-D36</f>
        <v>0</v>
      </c>
      <c r="E37" s="202">
        <f>E34+E35-E36</f>
        <v>0</v>
      </c>
      <c r="F37" s="202"/>
      <c r="G37" s="203">
        <f>G34+G35-G36</f>
        <v>0</v>
      </c>
      <c r="H37" s="204"/>
      <c r="L37"/>
      <c r="M37"/>
    </row>
    <row r="38" spans="1:14" ht="24.9" customHeight="1">
      <c r="B38" s="30" t="s">
        <v>69</v>
      </c>
      <c r="C38" s="7"/>
      <c r="D38" s="7"/>
      <c r="E38" s="206"/>
      <c r="F38" s="206"/>
      <c r="G38" s="206"/>
      <c r="H38" s="207"/>
      <c r="L38"/>
      <c r="M38"/>
    </row>
    <row r="39" spans="1:14" s="54" customFormat="1" ht="24.9" customHeight="1">
      <c r="A39" s="21"/>
      <c r="B39" s="30" t="s">
        <v>70</v>
      </c>
      <c r="C39" s="12">
        <f>C37-C38</f>
        <v>0</v>
      </c>
      <c r="D39" s="12">
        <f>D37-D38</f>
        <v>0</v>
      </c>
      <c r="E39" s="203">
        <f>E37-E38</f>
        <v>0</v>
      </c>
      <c r="F39" s="203"/>
      <c r="G39" s="203">
        <f>G37-G38</f>
        <v>0</v>
      </c>
      <c r="H39" s="204"/>
      <c r="I39" s="21"/>
      <c r="M39"/>
    </row>
    <row r="40" spans="1:14" ht="24.9" customHeight="1">
      <c r="A40" s="54"/>
      <c r="C40" s="56"/>
      <c r="D40" s="56"/>
      <c r="E40" s="56"/>
      <c r="F40" s="57"/>
      <c r="G40" s="56"/>
      <c r="H40" s="58"/>
      <c r="I40" s="54"/>
    </row>
    <row r="41" spans="1:14" ht="24.9" customHeight="1">
      <c r="B41" s="31"/>
      <c r="C41" s="32" t="s">
        <v>162</v>
      </c>
      <c r="D41" s="32" t="s">
        <v>126</v>
      </c>
      <c r="E41" s="219" t="s">
        <v>26</v>
      </c>
      <c r="F41" s="219"/>
      <c r="G41" s="219"/>
      <c r="H41" s="220"/>
    </row>
    <row r="42" spans="1:14" ht="24.9" customHeight="1">
      <c r="B42" s="33" t="s">
        <v>27</v>
      </c>
      <c r="C42" s="19"/>
      <c r="D42" s="19"/>
      <c r="E42" s="217">
        <f>C42-D42</f>
        <v>0</v>
      </c>
      <c r="F42" s="217"/>
      <c r="G42" s="217"/>
      <c r="H42" s="218"/>
    </row>
    <row r="43" spans="1:14" ht="24.9" customHeight="1">
      <c r="M43" s="59"/>
    </row>
    <row r="44" spans="1:14" ht="24.9" customHeight="1">
      <c r="B44" s="22" t="s">
        <v>142</v>
      </c>
      <c r="K44" s="54"/>
      <c r="L44" s="54"/>
    </row>
    <row r="45" spans="1:14" ht="24.9" customHeight="1">
      <c r="B45" s="21" t="s">
        <v>143</v>
      </c>
      <c r="K45" s="54"/>
      <c r="L45" s="54"/>
    </row>
    <row r="46" spans="1:14" ht="24.9" customHeight="1">
      <c r="B46" s="125" t="s">
        <v>144</v>
      </c>
      <c r="C46" s="125"/>
      <c r="K46" s="54"/>
      <c r="L46" s="54"/>
    </row>
    <row r="47" spans="1:14" ht="24.9" customHeight="1">
      <c r="B47" s="126" t="s">
        <v>145</v>
      </c>
      <c r="C47" s="127">
        <f>D30</f>
        <v>0</v>
      </c>
      <c r="D47" s="128" t="s">
        <v>146</v>
      </c>
      <c r="E47" s="128"/>
      <c r="F47" s="128"/>
      <c r="G47" s="128"/>
      <c r="H47" s="128"/>
      <c r="K47" s="54"/>
      <c r="L47" s="54"/>
    </row>
    <row r="48" spans="1:14" ht="24.9" customHeight="1">
      <c r="B48" s="126" t="s">
        <v>147</v>
      </c>
      <c r="C48" s="127">
        <f>D31</f>
        <v>0</v>
      </c>
      <c r="D48" s="128"/>
      <c r="E48" s="128"/>
      <c r="F48" s="128"/>
      <c r="G48" s="128"/>
      <c r="H48" s="128"/>
      <c r="K48" s="54"/>
      <c r="L48" s="54"/>
    </row>
    <row r="49" spans="2:12" ht="24.9" customHeight="1">
      <c r="B49" s="126" t="s">
        <v>148</v>
      </c>
      <c r="C49" s="127">
        <f>D33</f>
        <v>0</v>
      </c>
      <c r="D49" s="128"/>
      <c r="E49" s="128"/>
      <c r="F49" s="128"/>
      <c r="G49" s="128"/>
      <c r="H49" s="128"/>
      <c r="K49" s="54"/>
      <c r="L49" s="54"/>
    </row>
    <row r="50" spans="2:12" ht="24.9" customHeight="1">
      <c r="B50" s="126" t="s">
        <v>149</v>
      </c>
      <c r="C50" s="127">
        <f>D36</f>
        <v>0</v>
      </c>
      <c r="D50" s="128"/>
      <c r="E50" s="128"/>
      <c r="F50" s="128"/>
      <c r="G50" s="128"/>
      <c r="H50" s="128"/>
      <c r="K50" s="54"/>
      <c r="L50" s="54"/>
    </row>
    <row r="51" spans="2:12" ht="24.9" customHeight="1">
      <c r="B51" s="126" t="s">
        <v>150</v>
      </c>
      <c r="C51" s="127">
        <f>D38</f>
        <v>0</v>
      </c>
      <c r="D51" s="128"/>
      <c r="E51" s="128"/>
      <c r="F51" s="128"/>
      <c r="G51" s="128"/>
      <c r="H51" s="128"/>
      <c r="K51" s="54"/>
      <c r="L51" s="54"/>
    </row>
    <row r="52" spans="2:12" ht="24.9" customHeight="1">
      <c r="B52" s="129" t="s">
        <v>151</v>
      </c>
      <c r="C52" s="127">
        <f>D35</f>
        <v>0</v>
      </c>
      <c r="D52" s="128"/>
      <c r="E52" s="128"/>
      <c r="F52" s="128"/>
      <c r="G52" s="128"/>
      <c r="H52" s="128"/>
      <c r="K52" s="54"/>
      <c r="L52" s="54"/>
    </row>
    <row r="53" spans="2:12" ht="24.9" customHeight="1">
      <c r="B53" s="126" t="s">
        <v>152</v>
      </c>
      <c r="C53" s="8"/>
      <c r="D53" s="128" t="s">
        <v>240</v>
      </c>
      <c r="E53" s="128"/>
      <c r="F53" s="128"/>
      <c r="G53" s="128"/>
      <c r="H53" s="128"/>
      <c r="K53" s="54"/>
      <c r="L53" s="54"/>
    </row>
    <row r="54" spans="2:12" ht="24.9" customHeight="1">
      <c r="B54" s="126" t="s">
        <v>153</v>
      </c>
      <c r="C54" s="130"/>
      <c r="D54" s="128" t="s">
        <v>241</v>
      </c>
      <c r="E54"/>
      <c r="F54"/>
      <c r="G54" s="128"/>
      <c r="H54" s="128"/>
      <c r="K54" s="54"/>
      <c r="L54" s="54"/>
    </row>
    <row r="55" spans="2:12" ht="9.9" customHeight="1">
      <c r="B55" s="131"/>
      <c r="C55" s="132"/>
      <c r="D55" s="133"/>
      <c r="E55" s="133"/>
      <c r="F55" s="133"/>
      <c r="G55" s="128"/>
      <c r="H55" s="128"/>
      <c r="K55" s="54"/>
      <c r="L55" s="54"/>
    </row>
    <row r="56" spans="2:12" ht="24.9" customHeight="1">
      <c r="B56" s="126" t="s">
        <v>154</v>
      </c>
      <c r="C56" s="130"/>
      <c r="D56" s="133" t="s">
        <v>155</v>
      </c>
      <c r="E56" s="128"/>
      <c r="F56" s="128"/>
      <c r="G56" s="128"/>
      <c r="H56" s="128"/>
      <c r="K56" s="54"/>
      <c r="L56" s="54"/>
    </row>
    <row r="57" spans="2:12" ht="24.9" customHeight="1">
      <c r="B57" s="126" t="s">
        <v>156</v>
      </c>
      <c r="C57" s="130"/>
      <c r="D57" s="133" t="s">
        <v>157</v>
      </c>
      <c r="E57" s="128"/>
      <c r="F57" s="128"/>
      <c r="G57" s="128"/>
      <c r="H57" s="128"/>
      <c r="K57" s="54"/>
      <c r="L57" s="54"/>
    </row>
    <row r="58" spans="2:12" ht="9.9" customHeight="1">
      <c r="B58" s="131"/>
      <c r="C58" s="132"/>
      <c r="D58" s="133"/>
      <c r="E58" s="133"/>
      <c r="F58" s="133"/>
      <c r="G58" s="128"/>
      <c r="H58" s="128"/>
      <c r="K58" s="54"/>
      <c r="L58" s="54"/>
    </row>
    <row r="59" spans="2:12" ht="24.9" customHeight="1">
      <c r="B59" s="126" t="s">
        <v>158</v>
      </c>
      <c r="C59" s="130"/>
      <c r="D59" s="133" t="s">
        <v>159</v>
      </c>
      <c r="E59" s="128"/>
      <c r="F59" s="128"/>
      <c r="G59" s="128"/>
      <c r="H59" s="128"/>
      <c r="K59" s="54"/>
      <c r="L59" s="54"/>
    </row>
    <row r="60" spans="2:12" ht="24.9" customHeight="1">
      <c r="B60" s="126" t="s">
        <v>160</v>
      </c>
      <c r="C60" s="130"/>
      <c r="D60" s="133" t="s">
        <v>191</v>
      </c>
      <c r="E60" s="128"/>
      <c r="F60" s="128"/>
      <c r="G60" s="128"/>
      <c r="H60" s="128"/>
      <c r="K60" s="54"/>
      <c r="L60" s="54"/>
    </row>
    <row r="61" spans="2:12" ht="24.9" customHeight="1">
      <c r="C61" s="74"/>
      <c r="D61" s="128"/>
      <c r="E61" s="128"/>
      <c r="F61" s="128"/>
      <c r="G61" s="128"/>
      <c r="H61" s="128"/>
      <c r="K61" s="54"/>
      <c r="L61" s="54"/>
    </row>
    <row r="62" spans="2:12" ht="24.9" customHeight="1">
      <c r="B62" s="22" t="s">
        <v>161</v>
      </c>
      <c r="C62" s="74"/>
      <c r="D62" s="128"/>
      <c r="E62" s="128"/>
      <c r="F62" s="128"/>
      <c r="G62" s="128"/>
      <c r="H62" s="128"/>
      <c r="K62" s="54"/>
      <c r="L62" s="54"/>
    </row>
    <row r="63" spans="2:12" ht="24.9" customHeight="1">
      <c r="B63" s="125" t="s">
        <v>144</v>
      </c>
      <c r="C63" s="134" t="s">
        <v>162</v>
      </c>
      <c r="D63" s="135" t="s">
        <v>163</v>
      </c>
      <c r="E63" s="128"/>
      <c r="F63" s="128"/>
      <c r="G63" s="128"/>
      <c r="H63" s="128"/>
      <c r="K63" s="54"/>
      <c r="L63" s="54"/>
    </row>
    <row r="64" spans="2:12" ht="24.9" customHeight="1">
      <c r="B64" s="61" t="s">
        <v>164</v>
      </c>
      <c r="C64" s="136">
        <f>C30</f>
        <v>0</v>
      </c>
      <c r="D64" s="136">
        <f>D30</f>
        <v>0</v>
      </c>
      <c r="E64" s="128"/>
      <c r="F64" s="128"/>
      <c r="G64" s="128"/>
      <c r="H64" s="128"/>
      <c r="K64" s="54"/>
      <c r="L64" s="54"/>
    </row>
    <row r="65" spans="2:12" ht="24.9" customHeight="1">
      <c r="B65" s="61" t="s">
        <v>165</v>
      </c>
      <c r="C65" s="136">
        <f>C32</f>
        <v>0</v>
      </c>
      <c r="D65" s="136">
        <f>D32</f>
        <v>0</v>
      </c>
      <c r="E65" s="128"/>
      <c r="F65" s="128"/>
      <c r="G65" s="128"/>
      <c r="H65" s="128"/>
      <c r="K65" s="54"/>
      <c r="L65" s="54"/>
    </row>
    <row r="66" spans="2:12" ht="24.9" customHeight="1" thickBot="1">
      <c r="B66" s="137" t="s">
        <v>166</v>
      </c>
      <c r="C66" s="138">
        <f>C37</f>
        <v>0</v>
      </c>
      <c r="D66" s="139"/>
      <c r="E66" s="128"/>
      <c r="F66" s="128"/>
      <c r="G66" s="128"/>
      <c r="H66" s="128"/>
      <c r="K66" s="54"/>
      <c r="L66" s="54"/>
    </row>
    <row r="67" spans="2:12" ht="24.9" customHeight="1">
      <c r="B67" s="140" t="s">
        <v>167</v>
      </c>
      <c r="C67" s="141">
        <f>C42</f>
        <v>0</v>
      </c>
      <c r="D67" s="141">
        <f>D42</f>
        <v>0</v>
      </c>
      <c r="E67" s="128"/>
      <c r="F67" s="128"/>
      <c r="G67" s="128"/>
      <c r="H67" s="128"/>
      <c r="K67" s="54"/>
      <c r="L67" s="54"/>
    </row>
    <row r="68" spans="2:12" ht="24.9" customHeight="1">
      <c r="C68" s="74"/>
      <c r="D68" s="128"/>
      <c r="E68" s="128"/>
      <c r="F68" s="128"/>
      <c r="G68" s="128"/>
      <c r="H68" s="128"/>
      <c r="K68" s="54"/>
      <c r="L68" s="54"/>
    </row>
    <row r="69" spans="2:12" ht="24.9" customHeight="1">
      <c r="B69" s="22" t="s">
        <v>168</v>
      </c>
      <c r="C69" s="142"/>
      <c r="D69" s="128"/>
      <c r="E69" s="128"/>
      <c r="F69" s="128"/>
      <c r="G69" s="128"/>
      <c r="H69" s="128"/>
      <c r="K69" s="54"/>
      <c r="L69" s="54"/>
    </row>
    <row r="70" spans="2:12" ht="24.9" customHeight="1">
      <c r="B70" s="125" t="s">
        <v>144</v>
      </c>
      <c r="C70" s="143" t="s">
        <v>169</v>
      </c>
      <c r="D70" s="128"/>
      <c r="E70" s="128"/>
      <c r="F70" s="128"/>
      <c r="G70" s="128"/>
      <c r="H70" s="128"/>
      <c r="K70" s="54"/>
      <c r="L70" s="54"/>
    </row>
    <row r="71" spans="2:12" ht="24.9" customHeight="1">
      <c r="B71" s="61" t="s">
        <v>170</v>
      </c>
      <c r="C71" s="144">
        <f>C56</f>
        <v>0</v>
      </c>
      <c r="D71" s="216" t="s">
        <v>171</v>
      </c>
      <c r="E71" s="209"/>
      <c r="F71" s="209"/>
      <c r="G71" s="209"/>
      <c r="H71" s="209"/>
      <c r="I71" s="209"/>
      <c r="J71" s="209"/>
      <c r="K71" s="54"/>
      <c r="L71" s="54"/>
    </row>
    <row r="72" spans="2:12" ht="24.9" customHeight="1">
      <c r="B72" s="61" t="s">
        <v>172</v>
      </c>
      <c r="C72" s="144">
        <f>C47-C48-C49-C50-C51-C52-C53-C54</f>
        <v>0</v>
      </c>
      <c r="D72" s="216" t="s">
        <v>173</v>
      </c>
      <c r="E72" s="209"/>
      <c r="F72" s="209"/>
      <c r="G72" s="209"/>
      <c r="H72" s="209"/>
      <c r="I72" s="209"/>
      <c r="J72" s="209"/>
      <c r="K72" s="54"/>
      <c r="L72" s="54"/>
    </row>
    <row r="73" spans="2:12" ht="24.9" customHeight="1">
      <c r="B73" s="61" t="s">
        <v>174</v>
      </c>
      <c r="C73" s="144">
        <f>C57</f>
        <v>0</v>
      </c>
      <c r="D73" s="216" t="s">
        <v>175</v>
      </c>
      <c r="E73" s="209"/>
      <c r="F73" s="209"/>
      <c r="G73" s="209"/>
      <c r="H73" s="209"/>
      <c r="I73" s="209"/>
      <c r="J73" s="209"/>
      <c r="K73" s="54"/>
      <c r="L73" s="54"/>
    </row>
    <row r="74" spans="2:12" ht="24.9" customHeight="1">
      <c r="B74" s="61" t="s">
        <v>176</v>
      </c>
      <c r="C74" s="144">
        <f>C48+C49+C50+C51-C52+C53+C54</f>
        <v>0</v>
      </c>
      <c r="D74" s="145" t="s">
        <v>251</v>
      </c>
      <c r="E74" s="146"/>
      <c r="F74" s="146"/>
      <c r="G74" s="146"/>
      <c r="H74" s="146"/>
      <c r="I74" s="146"/>
      <c r="J74" s="146"/>
      <c r="K74" s="54"/>
      <c r="L74" s="54"/>
    </row>
    <row r="75" spans="2:12" ht="24.9" customHeight="1">
      <c r="B75" s="61" t="s">
        <v>177</v>
      </c>
      <c r="C75" s="144">
        <f>IFERROR(INT(MAX((C72-C73)*C71/C74,0)),0)</f>
        <v>0</v>
      </c>
      <c r="D75" s="216" t="s">
        <v>178</v>
      </c>
      <c r="E75" s="209"/>
      <c r="F75" s="209"/>
      <c r="G75" s="209"/>
      <c r="H75" s="209"/>
      <c r="K75" s="54"/>
      <c r="L75" s="54"/>
    </row>
    <row r="76" spans="2:12" ht="24.9" customHeight="1" thickBot="1">
      <c r="B76" s="62" t="s">
        <v>179</v>
      </c>
      <c r="C76" s="147">
        <f>C59+C60</f>
        <v>0</v>
      </c>
      <c r="D76" s="216" t="s">
        <v>224</v>
      </c>
      <c r="E76" s="209"/>
      <c r="F76" s="209"/>
      <c r="G76" s="209"/>
      <c r="H76" s="209"/>
      <c r="K76" s="54"/>
      <c r="L76" s="54"/>
    </row>
    <row r="77" spans="2:12" ht="24.9" customHeight="1" thickTop="1" thickBot="1">
      <c r="B77" s="148" t="s">
        <v>180</v>
      </c>
      <c r="C77" s="149">
        <f>INT(IF(C76&gt;C71,0,IF(C75&gt;C71,C71-C76,C75-C76)))</f>
        <v>0</v>
      </c>
      <c r="D77" s="208" t="s">
        <v>181</v>
      </c>
      <c r="E77" s="209"/>
      <c r="F77" s="209"/>
      <c r="G77" s="209"/>
      <c r="H77" s="209"/>
      <c r="K77" s="54"/>
      <c r="L77" s="54"/>
    </row>
    <row r="78" spans="2:12" ht="24.9" customHeight="1" thickTop="1">
      <c r="K78" s="54"/>
      <c r="L78" s="54"/>
    </row>
    <row r="79" spans="2:12" ht="24.9" customHeight="1">
      <c r="B79" s="26" t="s">
        <v>28</v>
      </c>
      <c r="C79" s="172" t="str">
        <f>IF(C20=M18,"※未承継期間における数値の入力は不要です。","")</f>
        <v/>
      </c>
      <c r="D79" s="34"/>
      <c r="E79" s="34"/>
      <c r="F79" s="34"/>
      <c r="G79" s="34"/>
      <c r="H79" s="34"/>
      <c r="I79" s="34"/>
      <c r="J79" s="102" t="str">
        <f>IF(COUNTBLANK(C82:D85)+COUNTBLANK(C89:D93)+COUNTBLANK(C97:D103)+IF($C$14&lt;EDATE($C$17,12),COUNTBLANK(D107:E122)+COUNTBLANK(D129:E133),COUNTBLANK(C107:E122)+COUNTBLANK(C129:E133))&gt;0,"未入力あり","入力完了")</f>
        <v>未入力あり</v>
      </c>
    </row>
    <row r="80" spans="2:12" ht="24.9" customHeight="1">
      <c r="B80" s="40" t="s">
        <v>235</v>
      </c>
      <c r="C80" s="60" t="s">
        <v>127</v>
      </c>
      <c r="D80" s="35"/>
    </row>
    <row r="81" spans="2:6" ht="24.9" customHeight="1">
      <c r="B81" s="36" t="s">
        <v>22</v>
      </c>
      <c r="C81" s="37" t="s">
        <v>76</v>
      </c>
      <c r="D81" s="37" t="s">
        <v>125</v>
      </c>
      <c r="E81" s="24"/>
      <c r="F81" s="24"/>
    </row>
    <row r="82" spans="2:6" ht="24.9" customHeight="1">
      <c r="B82" s="61" t="s">
        <v>91</v>
      </c>
      <c r="C82" s="8"/>
      <c r="D82" s="8"/>
    </row>
    <row r="83" spans="2:6" ht="24.9" customHeight="1">
      <c r="B83" s="61" t="s">
        <v>71</v>
      </c>
      <c r="C83" s="8"/>
      <c r="D83" s="8"/>
    </row>
    <row r="84" spans="2:6" ht="24.9" customHeight="1" thickBot="1">
      <c r="B84" s="62" t="s">
        <v>72</v>
      </c>
      <c r="C84" s="10"/>
      <c r="D84" s="10"/>
    </row>
    <row r="85" spans="2:6" ht="24.9" customHeight="1" thickTop="1">
      <c r="B85" s="63" t="s">
        <v>77</v>
      </c>
      <c r="C85" s="64">
        <f>SUM(C82:C84)</f>
        <v>0</v>
      </c>
      <c r="D85" s="64">
        <f>SUM(D82:D84)</f>
        <v>0</v>
      </c>
    </row>
    <row r="87" spans="2:6" ht="24.9" customHeight="1">
      <c r="B87" s="40" t="s">
        <v>236</v>
      </c>
      <c r="C87" s="60" t="s">
        <v>127</v>
      </c>
      <c r="D87" s="41"/>
    </row>
    <row r="88" spans="2:6" ht="24.9" customHeight="1">
      <c r="B88" s="36" t="s">
        <v>22</v>
      </c>
      <c r="C88" s="37" t="s">
        <v>76</v>
      </c>
      <c r="D88" s="37" t="s">
        <v>125</v>
      </c>
      <c r="E88" s="24"/>
      <c r="F88" s="24"/>
    </row>
    <row r="89" spans="2:6" ht="24.9" customHeight="1">
      <c r="B89" s="38" t="s">
        <v>73</v>
      </c>
      <c r="C89" s="8"/>
      <c r="D89" s="8"/>
    </row>
    <row r="90" spans="2:6" ht="24.9" customHeight="1">
      <c r="B90" s="65" t="s">
        <v>92</v>
      </c>
      <c r="C90" s="13">
        <f>C82</f>
        <v>0</v>
      </c>
      <c r="D90" s="13">
        <f>D82</f>
        <v>0</v>
      </c>
    </row>
    <row r="91" spans="2:6" ht="24.9" customHeight="1">
      <c r="B91" s="65" t="s">
        <v>74</v>
      </c>
      <c r="C91" s="13">
        <f>C83</f>
        <v>0</v>
      </c>
      <c r="D91" s="13">
        <f>D83</f>
        <v>0</v>
      </c>
    </row>
    <row r="92" spans="2:6" ht="24.9" customHeight="1" thickBot="1">
      <c r="B92" s="66" t="s">
        <v>75</v>
      </c>
      <c r="C92" s="9"/>
      <c r="D92" s="9"/>
    </row>
    <row r="93" spans="2:6" ht="24.9" customHeight="1" thickTop="1">
      <c r="B93" s="42" t="s">
        <v>30</v>
      </c>
      <c r="C93" s="14">
        <f>SUM(C89:C92)</f>
        <v>0</v>
      </c>
      <c r="D93" s="14">
        <f>SUM(D89:D92)</f>
        <v>0</v>
      </c>
    </row>
    <row r="94" spans="2:6" ht="24.9" customHeight="1">
      <c r="B94" s="43"/>
    </row>
    <row r="95" spans="2:6" ht="24.9" customHeight="1">
      <c r="B95" s="40" t="s">
        <v>234</v>
      </c>
      <c r="C95" s="35"/>
      <c r="D95" s="35"/>
    </row>
    <row r="96" spans="2:6" ht="24.9" customHeight="1">
      <c r="B96" s="44" t="s">
        <v>22</v>
      </c>
      <c r="C96" s="37" t="s">
        <v>162</v>
      </c>
      <c r="D96" s="37" t="s">
        <v>125</v>
      </c>
      <c r="E96" s="24"/>
      <c r="F96" s="24"/>
    </row>
    <row r="97" spans="2:6" ht="24.9" customHeight="1">
      <c r="B97" s="38" t="s">
        <v>249</v>
      </c>
      <c r="C97" s="8"/>
      <c r="D97" s="8"/>
    </row>
    <row r="98" spans="2:6" ht="24.9" customHeight="1">
      <c r="B98" s="38" t="s">
        <v>233</v>
      </c>
      <c r="C98" s="8"/>
      <c r="D98" s="8"/>
    </row>
    <row r="99" spans="2:6" ht="24.9" customHeight="1">
      <c r="B99" s="38" t="s">
        <v>31</v>
      </c>
      <c r="C99" s="8"/>
      <c r="D99" s="8"/>
    </row>
    <row r="100" spans="2:6" ht="24.9" customHeight="1" thickBot="1">
      <c r="B100" s="39" t="s">
        <v>29</v>
      </c>
      <c r="C100" s="10"/>
      <c r="D100" s="10"/>
    </row>
    <row r="101" spans="2:6" ht="24.9" customHeight="1" thickTop="1" thickBot="1">
      <c r="B101" s="45" t="s">
        <v>32</v>
      </c>
      <c r="C101" s="15">
        <f>SUM(C97:C100)</f>
        <v>0</v>
      </c>
      <c r="D101" s="15">
        <f>SUM(D97:D100)</f>
        <v>0</v>
      </c>
    </row>
    <row r="102" spans="2:6" ht="24.9" customHeight="1" thickTop="1" thickBot="1">
      <c r="B102" s="46" t="s">
        <v>250</v>
      </c>
      <c r="C102" s="11"/>
      <c r="D102" s="11"/>
    </row>
    <row r="103" spans="2:6" ht="24.9" customHeight="1" thickTop="1">
      <c r="B103" s="42" t="s">
        <v>30</v>
      </c>
      <c r="C103" s="14">
        <f>C97+C98+C99+C100+C102</f>
        <v>0</v>
      </c>
      <c r="D103" s="14">
        <f>D97+D98+D99+D100+D102</f>
        <v>0</v>
      </c>
    </row>
    <row r="104" spans="2:6" ht="24.9" customHeight="1">
      <c r="B104" s="43"/>
      <c r="C104" s="35"/>
      <c r="D104" s="35"/>
    </row>
    <row r="105" spans="2:6" ht="24.9" customHeight="1">
      <c r="B105" s="40" t="s">
        <v>182</v>
      </c>
    </row>
    <row r="106" spans="2:6" ht="24.9" customHeight="1">
      <c r="B106" s="44" t="s">
        <v>22</v>
      </c>
      <c r="C106" s="79" t="s">
        <v>128</v>
      </c>
      <c r="D106" s="79" t="s">
        <v>96</v>
      </c>
      <c r="E106" s="199" t="s">
        <v>33</v>
      </c>
      <c r="F106" s="199"/>
    </row>
    <row r="107" spans="2:6" ht="24.9" customHeight="1">
      <c r="B107" s="38" t="s">
        <v>88</v>
      </c>
      <c r="C107" s="8"/>
      <c r="D107" s="8"/>
      <c r="E107" s="200">
        <f>D30</f>
        <v>0</v>
      </c>
      <c r="F107" s="200"/>
    </row>
    <row r="108" spans="2:6" ht="24.9" customHeight="1">
      <c r="B108" s="38" t="s">
        <v>93</v>
      </c>
      <c r="C108" s="8"/>
      <c r="D108" s="8"/>
      <c r="E108" s="200">
        <f>D31</f>
        <v>0</v>
      </c>
      <c r="F108" s="200"/>
    </row>
    <row r="109" spans="2:6" ht="24.9" customHeight="1">
      <c r="B109" s="38" t="s">
        <v>78</v>
      </c>
      <c r="C109" s="13">
        <f>C107-C108</f>
        <v>0</v>
      </c>
      <c r="D109" s="13">
        <f>D107-D108</f>
        <v>0</v>
      </c>
      <c r="E109" s="200">
        <f>D32</f>
        <v>0</v>
      </c>
      <c r="F109" s="200"/>
    </row>
    <row r="110" spans="2:6" ht="24.9" customHeight="1">
      <c r="B110" s="38" t="s">
        <v>89</v>
      </c>
      <c r="C110" s="13">
        <f>C133</f>
        <v>0</v>
      </c>
      <c r="D110" s="13">
        <f>D133</f>
        <v>0</v>
      </c>
      <c r="E110" s="200">
        <f>E133</f>
        <v>0</v>
      </c>
      <c r="F110" s="200"/>
    </row>
    <row r="111" spans="2:6" ht="24.9" customHeight="1">
      <c r="B111" s="38" t="s">
        <v>87</v>
      </c>
      <c r="C111" s="13">
        <f>C109-C110</f>
        <v>0</v>
      </c>
      <c r="D111" s="13">
        <f>D109-D110</f>
        <v>0</v>
      </c>
      <c r="E111" s="200">
        <f>E109-E110</f>
        <v>0</v>
      </c>
      <c r="F111" s="200"/>
    </row>
    <row r="112" spans="2:6" ht="24.9" customHeight="1">
      <c r="B112" s="38" t="s">
        <v>239</v>
      </c>
      <c r="C112" s="13">
        <f>C111-C130</f>
        <v>0</v>
      </c>
      <c r="D112" s="13">
        <f>D111-D130</f>
        <v>0</v>
      </c>
      <c r="E112" s="224">
        <f>E111-E130</f>
        <v>0</v>
      </c>
      <c r="F112" s="225"/>
    </row>
    <row r="113" spans="2:8" ht="24.9" customHeight="1">
      <c r="B113" s="38" t="s">
        <v>183</v>
      </c>
      <c r="C113" s="8"/>
      <c r="D113" s="8"/>
      <c r="E113" s="200">
        <f>D85</f>
        <v>0</v>
      </c>
      <c r="F113" s="200"/>
    </row>
    <row r="114" spans="2:8" ht="24.9" customHeight="1">
      <c r="B114" s="38" t="s">
        <v>184</v>
      </c>
      <c r="C114" s="8"/>
      <c r="D114" s="8"/>
      <c r="E114" s="200">
        <f>D93</f>
        <v>0</v>
      </c>
      <c r="F114" s="200"/>
    </row>
    <row r="115" spans="2:8" ht="24.9" customHeight="1">
      <c r="B115" s="38" t="s">
        <v>229</v>
      </c>
      <c r="C115" s="8"/>
      <c r="D115" s="8"/>
      <c r="E115" s="226"/>
      <c r="F115" s="226"/>
    </row>
    <row r="116" spans="2:8" ht="24.9" customHeight="1">
      <c r="B116" s="38" t="s">
        <v>228</v>
      </c>
      <c r="C116" s="8"/>
      <c r="D116" s="8"/>
      <c r="E116" s="226"/>
      <c r="F116" s="226"/>
    </row>
    <row r="117" spans="2:8" ht="24.9" customHeight="1">
      <c r="B117" s="38" t="s">
        <v>187</v>
      </c>
      <c r="C117" s="8"/>
      <c r="D117" s="8"/>
      <c r="E117" s="200">
        <f>D103</f>
        <v>0</v>
      </c>
      <c r="F117" s="200"/>
    </row>
    <row r="118" spans="2:8" ht="24.9" customHeight="1">
      <c r="B118" s="38" t="s">
        <v>34</v>
      </c>
      <c r="C118" s="8"/>
      <c r="D118" s="8"/>
      <c r="E118" s="200">
        <f>D101</f>
        <v>0</v>
      </c>
      <c r="F118" s="200"/>
    </row>
    <row r="119" spans="2:8" ht="24.9" customHeight="1">
      <c r="B119" s="38" t="s">
        <v>35</v>
      </c>
      <c r="C119" s="8"/>
      <c r="D119" s="8"/>
      <c r="E119" s="200">
        <f>D102</f>
        <v>0</v>
      </c>
      <c r="F119" s="200"/>
      <c r="G119" s="73"/>
      <c r="H119" s="73"/>
    </row>
    <row r="120" spans="2:8" ht="24.9" customHeight="1">
      <c r="B120" s="49" t="s">
        <v>188</v>
      </c>
      <c r="C120" s="13">
        <f>C111+C114+C117</f>
        <v>0</v>
      </c>
      <c r="D120" s="13">
        <f>D111+D114+D117</f>
        <v>0</v>
      </c>
      <c r="E120" s="200">
        <f>E111+E114+E117</f>
        <v>0</v>
      </c>
      <c r="F120" s="200"/>
      <c r="G120" s="74"/>
      <c r="H120" s="57"/>
    </row>
    <row r="121" spans="2:8" ht="24.9" customHeight="1">
      <c r="B121" s="38" t="s">
        <v>186</v>
      </c>
      <c r="C121" s="80"/>
      <c r="D121" s="80"/>
      <c r="E121" s="201"/>
      <c r="F121" s="201"/>
    </row>
    <row r="122" spans="2:8" ht="23.4" customHeight="1">
      <c r="B122" s="38" t="s">
        <v>185</v>
      </c>
      <c r="C122" s="13">
        <f>IFERROR(C120/C121,)</f>
        <v>0</v>
      </c>
      <c r="D122" s="13">
        <f>IFERROR(D120/D121,)</f>
        <v>0</v>
      </c>
      <c r="E122" s="200">
        <f>IFERROR(E120/E121,)</f>
        <v>0</v>
      </c>
      <c r="F122" s="200"/>
    </row>
    <row r="123" spans="2:8" ht="18">
      <c r="B123" s="75" t="str">
        <f>IF(AND(EDATE(C17,12)&lt;C14, SUM(C107:C117)=0),"◆前々事業年度において、「①売上高」∼「⑪減価償却額」の全ての項目が0になることは基本的にはございません。各項目が正しく入力されているか、ご確認をお願いします。","")</f>
        <v/>
      </c>
      <c r="C123" s="76"/>
      <c r="D123" s="76"/>
    </row>
    <row r="124" spans="2:8" ht="18">
      <c r="B124" s="77" t="str">
        <f>IF(OR(SUM(D107:D117)=0),"◆前事業年度において、「①売上高」∼「⑪減価償却額」の全ての項目が0になることは基本的にはございません。各項目が正しく入力されているか、ご確認をお願いします。","")</f>
        <v>◆前事業年度において、「①売上高」∼「⑪減価償却額」の全ての項目が0になることは基本的にはございません。各項目が正しく入力されているか、ご確認をお願いします。</v>
      </c>
      <c r="C124" s="78"/>
      <c r="D124" s="78"/>
    </row>
    <row r="125" spans="2:8" ht="18">
      <c r="B125" s="77" t="str">
        <f>IF(OR(SUM(E107:E117)=0),"◆今回報告において、「①売上高」∼「⑪減価償却額」の全ての項目が0になることは基本的にはございません。各項目が正しく入力されているか、ご確認をお願いします。","")</f>
        <v>◆今回報告において、「①売上高」∼「⑪減価償却額」の全ての項目が0になることは基本的にはございません。各項目が正しく入力されているか、ご確認をお願いします。</v>
      </c>
      <c r="C125" s="78"/>
      <c r="D125" s="78"/>
    </row>
    <row r="126" spans="2:8" ht="18">
      <c r="B126" s="77" t="str">
        <f>IF(
  AND(EDATE(C17,12)&lt;C14, OR(C121&lt;0.1, D121&lt;0.1, E121&lt;0.1)),
  "◆前々事業年度～今回報告すべてにおいて、「⑬従業員数」が0になることは基本的にはございません。各項目が1以上の数字で正しく入力されているか、ご確認をお願いします。",
  IF(
    AND(EDATE(C17,12)&gt;=C14, OR(D121&lt;0.1, E121&lt;0.1)),
    "◆前事業年度及び今回報告において、「⑬従業員数」が0になることは基本的にはございません。各項目が0.1以上の数字で正しく入力されているか、ご確認をお願いします。",
    ""
  )
)</f>
        <v>◆前事業年度及び今回報告において、「⑬従業員数」が0になることは基本的にはございません。各項目が0.1以上の数字で正しく入力されているか、ご確認をお願いします。</v>
      </c>
      <c r="C126" s="78"/>
      <c r="D126" s="78"/>
    </row>
    <row r="127" spans="2:8" ht="24.9" customHeight="1">
      <c r="B127" s="24" t="s">
        <v>79</v>
      </c>
      <c r="D127" s="197"/>
      <c r="E127" s="198"/>
    </row>
    <row r="128" spans="2:8" ht="24.9" customHeight="1">
      <c r="B128" s="68" t="s">
        <v>80</v>
      </c>
      <c r="C128" s="79" t="s">
        <v>128</v>
      </c>
      <c r="D128" s="184" t="s">
        <v>96</v>
      </c>
      <c r="E128" s="199" t="s">
        <v>81</v>
      </c>
      <c r="F128" s="199"/>
    </row>
    <row r="129" spans="2:23" ht="24.9" customHeight="1">
      <c r="B129" s="69" t="s">
        <v>82</v>
      </c>
      <c r="C129" s="16"/>
      <c r="D129" s="16"/>
      <c r="E129" s="229">
        <f>D33</f>
        <v>0</v>
      </c>
      <c r="F129" s="229"/>
    </row>
    <row r="130" spans="2:23" ht="24.9" customHeight="1">
      <c r="B130" s="69" t="s">
        <v>83</v>
      </c>
      <c r="C130" s="16"/>
      <c r="D130" s="16"/>
      <c r="E130" s="230"/>
      <c r="F130" s="230"/>
    </row>
    <row r="131" spans="2:23" ht="24.9" customHeight="1">
      <c r="B131" s="69" t="s">
        <v>84</v>
      </c>
      <c r="C131" s="16"/>
      <c r="D131" s="16"/>
      <c r="E131" s="229">
        <f>D35</f>
        <v>0</v>
      </c>
      <c r="F131" s="229"/>
    </row>
    <row r="132" spans="2:23" ht="24.9" customHeight="1" thickBot="1">
      <c r="B132" s="70" t="s">
        <v>85</v>
      </c>
      <c r="C132" s="17"/>
      <c r="D132" s="17"/>
      <c r="E132" s="227">
        <f>D36</f>
        <v>0</v>
      </c>
      <c r="F132" s="227"/>
    </row>
    <row r="133" spans="2:23" ht="24.9" customHeight="1" thickTop="1">
      <c r="B133" s="71" t="s">
        <v>86</v>
      </c>
      <c r="C133" s="72">
        <f>C129-C130-C131+C132</f>
        <v>0</v>
      </c>
      <c r="D133" s="72">
        <f>D129-D130-D131+D132</f>
        <v>0</v>
      </c>
      <c r="E133" s="228">
        <f>E129-E130-E131+E132</f>
        <v>0</v>
      </c>
      <c r="F133" s="228"/>
    </row>
    <row r="134" spans="2:23" ht="24.9" customHeight="1">
      <c r="K134" s="54"/>
      <c r="L134" s="54"/>
    </row>
    <row r="135" spans="2:23" ht="24" customHeight="1">
      <c r="B135" s="38" t="s">
        <v>189</v>
      </c>
      <c r="C135" s="151"/>
      <c r="D135" s="151"/>
      <c r="E135" s="223">
        <f>IFERROR(IF(D120&lt;0,(E120-D120)/D120*-1,IF(D120&gt;0,(E120-D120)/D120,IF(AND(D120=0,E120&gt;0),1,0))),0)</f>
        <v>0</v>
      </c>
      <c r="F135" s="223"/>
      <c r="K135" s="54"/>
      <c r="L135" s="54"/>
    </row>
    <row r="136" spans="2:23" ht="24.9" customHeight="1">
      <c r="B136" s="38" t="s">
        <v>190</v>
      </c>
      <c r="C136" s="151"/>
      <c r="D136" s="151"/>
      <c r="E136" s="223">
        <f>IFERROR(IF(D122&lt;0,(E122-D122)/D122*-1,IF(D122&gt;0,(E122-D122)/D122,IF(AND(D122=0,E122&gt;0),1,0))),0)</f>
        <v>0</v>
      </c>
      <c r="F136" s="223"/>
      <c r="K136" s="54"/>
      <c r="L136" s="54"/>
    </row>
    <row r="137" spans="2:23" ht="24.9" customHeight="1">
      <c r="B137" s="35"/>
      <c r="C137" s="35"/>
      <c r="D137" s="50"/>
    </row>
    <row r="138" spans="2:23" ht="24.9" customHeight="1">
      <c r="B138" s="26" t="s">
        <v>130</v>
      </c>
      <c r="C138" s="169"/>
      <c r="D138" s="34"/>
      <c r="E138" s="34"/>
      <c r="F138" s="34"/>
      <c r="G138" s="34"/>
      <c r="H138" s="34"/>
      <c r="I138" s="34"/>
      <c r="J138" s="102" t="str" cm="1">
        <f t="array" ref="J138">_xlfn.IFS(
  AND(C18="該当なし",C19= "該当なし"), "ー",
  AND(C18="該当あり",C19= "該当あり"), IF((COUNTBLANK(C143:E144)+COUNTBLANK(D152:E153)) &gt; 0, "未入力あり", "入力完了"),
  AND(C18="該当あり",C19= "該当なし"), IF((COUNTBLANK(#REF!)+COUNTBLANK(C143:E144)) &gt; 0, "未入力あり", "入力完了"),
  AND(C18="該当なし",C19= "該当あり"), IF((COUNTBLANK(#REF!)+COUNTBLANK(C152:E153)) &gt; 0, "未入力あり", "入力完了"),
  TRUE, "未入力あり"
)</f>
        <v>未入力あり</v>
      </c>
      <c r="K138" s="111"/>
      <c r="N138" s="112"/>
      <c r="O138" s="112"/>
      <c r="P138" s="112"/>
      <c r="Q138" s="192"/>
      <c r="R138" s="192"/>
      <c r="S138" s="192"/>
      <c r="T138" s="192"/>
    </row>
    <row r="139" spans="2:23" ht="24.9" customHeight="1">
      <c r="B139" s="21" t="s">
        <v>136</v>
      </c>
      <c r="N139" s="112"/>
      <c r="O139" s="112"/>
      <c r="P139" s="112"/>
      <c r="Q139" s="112"/>
      <c r="R139" s="112"/>
      <c r="S139" s="112"/>
      <c r="T139" s="112"/>
    </row>
    <row r="140" spans="2:23" ht="24.9" customHeight="1">
      <c r="N140" s="112"/>
      <c r="O140" s="112"/>
      <c r="P140" s="112"/>
      <c r="Q140" s="112"/>
      <c r="R140" s="112"/>
      <c r="S140" s="112"/>
      <c r="T140" s="112"/>
    </row>
    <row r="141" spans="2:23" ht="24.9" customHeight="1">
      <c r="B141" s="22" t="s">
        <v>138</v>
      </c>
      <c r="L141" s="176" t="s">
        <v>204</v>
      </c>
      <c r="M141" s="176"/>
      <c r="N141" s="176"/>
      <c r="O141" s="176"/>
      <c r="P141" s="176"/>
      <c r="Q141" s="176"/>
      <c r="R141" s="176"/>
      <c r="S141" s="115"/>
      <c r="T141" s="115"/>
    </row>
    <row r="142" spans="2:23" ht="39" customHeight="1">
      <c r="B142" s="44" t="s">
        <v>97</v>
      </c>
      <c r="C142" s="83" t="s">
        <v>254</v>
      </c>
      <c r="D142" s="83" t="s">
        <v>255</v>
      </c>
      <c r="E142" s="189" t="s">
        <v>122</v>
      </c>
      <c r="F142" s="189"/>
      <c r="G142" s="35"/>
      <c r="L142" s="176" t="s">
        <v>203</v>
      </c>
      <c r="M142" s="176"/>
      <c r="N142" s="176"/>
      <c r="O142" s="176"/>
      <c r="P142" s="176"/>
      <c r="Q142" s="176"/>
      <c r="R142" s="176"/>
      <c r="S142" s="115"/>
      <c r="T142" s="115"/>
    </row>
    <row r="143" spans="2:23" ht="24.9" customHeight="1">
      <c r="B143" s="52" t="s">
        <v>119</v>
      </c>
      <c r="C143" s="94"/>
      <c r="D143" s="94"/>
      <c r="E143" s="190" t="str">
        <f>IF(C16="","",C16)</f>
        <v/>
      </c>
      <c r="F143" s="190"/>
      <c r="G143" s="35"/>
      <c r="L143" s="176" t="s">
        <v>258</v>
      </c>
      <c r="M143" s="176"/>
      <c r="N143" s="176"/>
      <c r="O143" s="176"/>
      <c r="P143" s="176"/>
      <c r="Q143" s="176"/>
      <c r="R143" s="176"/>
      <c r="S143" s="115"/>
      <c r="T143" s="115"/>
      <c r="V143" s="116"/>
      <c r="W143" s="117"/>
    </row>
    <row r="144" spans="2:23" ht="24.9" customHeight="1">
      <c r="B144" s="44" t="s">
        <v>139</v>
      </c>
      <c r="C144" s="16"/>
      <c r="D144" s="16"/>
      <c r="E144" s="193"/>
      <c r="F144" s="194"/>
      <c r="G144" s="35"/>
      <c r="H144" s="35"/>
      <c r="L144" s="176" t="s">
        <v>259</v>
      </c>
      <c r="M144" s="119"/>
      <c r="N144" s="119"/>
      <c r="O144" s="119"/>
      <c r="P144" s="119"/>
      <c r="Q144" s="119"/>
      <c r="R144" s="119"/>
      <c r="S144" s="115"/>
      <c r="T144" s="115"/>
      <c r="V144" s="118"/>
      <c r="W144" s="119"/>
    </row>
    <row r="145" spans="2:29" ht="24.9" customHeight="1" thickBot="1">
      <c r="D145"/>
      <c r="E145"/>
      <c r="F145"/>
      <c r="G145" s="67"/>
      <c r="H145" s="67"/>
      <c r="I145" s="47"/>
      <c r="J145"/>
      <c r="L145" s="176" t="s">
        <v>209</v>
      </c>
      <c r="N145" s="112"/>
      <c r="O145" s="112"/>
      <c r="P145" s="115"/>
      <c r="Q145" s="115"/>
      <c r="R145" s="115"/>
      <c r="S145" s="115"/>
      <c r="T145" s="115"/>
      <c r="V145" s="118"/>
      <c r="W145" s="119"/>
    </row>
    <row r="146" spans="2:29" ht="52.95" customHeight="1" thickTop="1" thickBot="1">
      <c r="B146" s="175" t="s">
        <v>208</v>
      </c>
      <c r="C146" s="186" t="str" cm="1">
        <f t="array" ref="C146">_xlfn.IFS(AND(C18="該当あり",C144+50&lt;=E144),L141,AND(C18="該当あり",C144+50&gt;E144),L142,TRUE,"ー")</f>
        <v>ー</v>
      </c>
      <c r="D146" s="187"/>
      <c r="E146" s="187"/>
      <c r="F146" s="187"/>
      <c r="G146" s="188"/>
      <c r="H146" s="120"/>
      <c r="I146" s="121"/>
      <c r="J146" s="1"/>
      <c r="L146" s="176" t="s">
        <v>140</v>
      </c>
      <c r="N146" s="112"/>
      <c r="O146" s="112"/>
      <c r="P146" s="115"/>
      <c r="Q146" s="115"/>
      <c r="R146" s="162"/>
      <c r="S146" s="162"/>
      <c r="T146" s="162"/>
      <c r="U146" s="162"/>
      <c r="V146" s="162"/>
      <c r="W146" s="162"/>
      <c r="X146" s="162"/>
      <c r="Y146" s="162"/>
      <c r="Z146" s="162"/>
      <c r="AA146" s="162"/>
      <c r="AB146" s="162"/>
      <c r="AC146" s="162"/>
    </row>
    <row r="147" spans="2:29" ht="12" customHeight="1" thickTop="1" thickBot="1">
      <c r="D147"/>
      <c r="E147"/>
      <c r="F147"/>
      <c r="G147" s="67"/>
      <c r="H147" s="67"/>
      <c r="I147" s="47"/>
      <c r="J147"/>
      <c r="L147" s="176" t="s">
        <v>141</v>
      </c>
      <c r="N147" s="112"/>
      <c r="O147" s="112"/>
      <c r="P147" s="115"/>
      <c r="Q147" s="115"/>
      <c r="R147" s="115"/>
      <c r="S147" s="115"/>
      <c r="T147" s="115"/>
      <c r="V147" s="118"/>
      <c r="W147" s="119"/>
    </row>
    <row r="148" spans="2:29" ht="52.95" customHeight="1" thickTop="1" thickBot="1">
      <c r="B148" s="175" t="s">
        <v>211</v>
      </c>
      <c r="C148" s="186" t="str" cm="1">
        <f t="array" ref="C148">_xlfn.IFS(
  C146="ー", "ー",
  C146=L141, L145,
  AND(C146=L142,E135&gt;=0.015,E136&gt;=0.015), L143,
  AND(C146=L142,OR(E135&lt;0.015,E136&lt;0.015)), L144,
  TRUE, "ー"
)</f>
        <v>ー</v>
      </c>
      <c r="D148" s="187"/>
      <c r="E148" s="187"/>
      <c r="F148" s="187"/>
      <c r="G148" s="187"/>
      <c r="H148" s="120"/>
      <c r="I148" s="121"/>
      <c r="J148" s="1"/>
      <c r="L148" s="179"/>
      <c r="M148" s="178"/>
      <c r="N148" s="112"/>
      <c r="O148" s="179"/>
      <c r="P148" s="180"/>
      <c r="Q148" s="115"/>
      <c r="R148" s="162"/>
      <c r="S148" s="162"/>
      <c r="T148" s="162"/>
      <c r="U148" s="162"/>
      <c r="V148" s="162"/>
      <c r="W148" s="162"/>
      <c r="X148" s="162"/>
      <c r="Y148" s="162"/>
      <c r="Z148" s="162"/>
      <c r="AA148" s="162"/>
      <c r="AB148" s="162"/>
      <c r="AC148" s="162"/>
    </row>
    <row r="149" spans="2:29" ht="24.9" customHeight="1" thickTop="1">
      <c r="B149" s="21" t="s">
        <v>137</v>
      </c>
      <c r="D149"/>
      <c r="E149"/>
      <c r="F149"/>
      <c r="G149" s="67"/>
      <c r="H149" s="67"/>
      <c r="I149" s="47"/>
      <c r="J149"/>
      <c r="M149" s="161"/>
      <c r="N149" s="163"/>
      <c r="O149" s="163"/>
      <c r="P149" s="164"/>
      <c r="Q149" s="164"/>
      <c r="R149" s="119"/>
      <c r="S149" s="119"/>
      <c r="T149" s="119"/>
      <c r="U149" s="119"/>
      <c r="V149" s="119"/>
      <c r="W149" s="119"/>
      <c r="X149" s="119"/>
      <c r="Y149" s="119"/>
      <c r="Z149" s="119"/>
      <c r="AA149" s="119"/>
      <c r="AB149" s="119"/>
      <c r="AC149" s="119"/>
    </row>
    <row r="150" spans="2:29" ht="24.9" customHeight="1">
      <c r="B150" s="22" t="s">
        <v>124</v>
      </c>
      <c r="D150"/>
      <c r="E150"/>
      <c r="F150"/>
      <c r="G150" s="67"/>
      <c r="H150" s="67"/>
      <c r="I150" s="47"/>
      <c r="J150"/>
      <c r="M150" s="161"/>
      <c r="N150" s="163"/>
      <c r="O150" s="163"/>
      <c r="P150" s="164"/>
      <c r="Q150" s="164"/>
      <c r="R150" s="119"/>
      <c r="S150" s="119"/>
      <c r="T150" s="119"/>
      <c r="U150" s="119"/>
      <c r="V150" s="119"/>
      <c r="W150" s="119"/>
      <c r="X150" s="119"/>
      <c r="Y150" s="119"/>
      <c r="Z150" s="119"/>
      <c r="AA150" s="119"/>
      <c r="AB150" s="119"/>
      <c r="AC150" s="119"/>
    </row>
    <row r="151" spans="2:29" ht="39" customHeight="1">
      <c r="B151" s="44" t="s">
        <v>97</v>
      </c>
      <c r="C151" s="174" t="s">
        <v>256</v>
      </c>
      <c r="D151" s="83" t="s">
        <v>121</v>
      </c>
      <c r="E151" s="189" t="s">
        <v>122</v>
      </c>
      <c r="F151" s="189"/>
      <c r="G151" s="35"/>
      <c r="H151" s="113"/>
      <c r="M151" s="161"/>
      <c r="N151" s="163"/>
      <c r="O151" s="163"/>
      <c r="P151" s="164"/>
      <c r="Q151" s="164"/>
      <c r="R151" s="119"/>
      <c r="S151" s="119"/>
      <c r="T151" s="119"/>
      <c r="U151" s="119"/>
      <c r="V151" s="119"/>
      <c r="W151" s="119"/>
      <c r="X151" s="119"/>
      <c r="Y151" s="119"/>
      <c r="Z151" s="119"/>
      <c r="AA151" s="119"/>
      <c r="AB151" s="119"/>
      <c r="AC151" s="119"/>
    </row>
    <row r="152" spans="2:29" ht="24.9" customHeight="1">
      <c r="B152" s="52" t="s">
        <v>119</v>
      </c>
      <c r="C152" s="94"/>
      <c r="D152" s="100" t="str">
        <f>IF(C15="","",C15)</f>
        <v/>
      </c>
      <c r="E152" s="190" t="str">
        <f>IF(C16="","",C16)</f>
        <v/>
      </c>
      <c r="F152" s="190"/>
      <c r="G152" s="35"/>
      <c r="H152" s="113"/>
      <c r="M152" s="161"/>
      <c r="N152" s="163"/>
      <c r="O152" s="163"/>
      <c r="P152" s="164"/>
      <c r="Q152" s="164"/>
      <c r="S152" s="119"/>
      <c r="T152" s="119"/>
      <c r="U152" s="119"/>
      <c r="V152" s="119"/>
      <c r="W152" s="119"/>
      <c r="X152" s="119"/>
      <c r="Y152" s="119"/>
      <c r="Z152" s="119"/>
      <c r="AA152" s="119"/>
      <c r="AB152" s="119"/>
      <c r="AC152" s="119"/>
    </row>
    <row r="153" spans="2:29" ht="24.9" customHeight="1">
      <c r="B153" s="44" t="s">
        <v>139</v>
      </c>
      <c r="C153" s="16"/>
      <c r="D153" s="16"/>
      <c r="E153" s="191"/>
      <c r="F153" s="191"/>
      <c r="G153" s="35"/>
      <c r="H153" s="114"/>
      <c r="M153" s="161"/>
      <c r="N153" s="163"/>
      <c r="O153" s="163"/>
      <c r="P153" s="164"/>
      <c r="Q153" s="164"/>
      <c r="S153" s="119"/>
      <c r="T153" s="119"/>
      <c r="U153" s="119"/>
      <c r="V153" s="119"/>
      <c r="W153" s="119"/>
      <c r="X153" s="119"/>
      <c r="Y153" s="119"/>
      <c r="Z153" s="119"/>
      <c r="AA153" s="119"/>
      <c r="AB153" s="119"/>
      <c r="AC153" s="119"/>
    </row>
    <row r="154" spans="2:29" ht="24.9" customHeight="1" thickBot="1">
      <c r="B154" s="124"/>
      <c r="D154"/>
      <c r="E154"/>
      <c r="F154"/>
      <c r="G154" s="67"/>
      <c r="H154" s="1"/>
      <c r="I154" s="47"/>
      <c r="J154"/>
      <c r="M154" s="161"/>
      <c r="N154" s="163"/>
      <c r="O154" s="163"/>
      <c r="P154" s="164"/>
      <c r="Q154" s="164"/>
      <c r="S154" s="119"/>
      <c r="T154" s="119"/>
      <c r="U154" s="119"/>
      <c r="V154" s="119"/>
      <c r="W154" s="119"/>
      <c r="X154" s="119"/>
      <c r="Y154" s="119"/>
      <c r="Z154" s="119"/>
      <c r="AA154" s="119"/>
      <c r="AB154" s="119"/>
      <c r="AC154" s="119"/>
    </row>
    <row r="155" spans="2:29" ht="52.8" customHeight="1" thickTop="1" thickBot="1">
      <c r="B155" s="175" t="s">
        <v>212</v>
      </c>
      <c r="C155" s="186" t="str">
        <f>IF(C19="該当あり",IF(OR(E153-D153&gt;=30,E153-C153&gt;=30),L146,L147),"ー")</f>
        <v>ー</v>
      </c>
      <c r="D155" s="187"/>
      <c r="E155" s="187"/>
      <c r="F155" s="187"/>
      <c r="G155" s="188"/>
      <c r="H155" s="120"/>
      <c r="I155" s="121"/>
      <c r="J155" s="1"/>
      <c r="M155" s="161"/>
      <c r="N155" s="163"/>
      <c r="O155" s="163"/>
      <c r="P155" s="164"/>
      <c r="Q155" s="164"/>
      <c r="S155" s="119"/>
      <c r="T155" s="119"/>
      <c r="U155" s="119"/>
      <c r="V155" s="119"/>
      <c r="W155" s="119"/>
      <c r="X155" s="119"/>
      <c r="Y155" s="119"/>
      <c r="Z155" s="119"/>
      <c r="AA155" s="119"/>
      <c r="AB155" s="119"/>
      <c r="AC155" s="119"/>
    </row>
    <row r="156" spans="2:29" ht="24.6" customHeight="1" thickTop="1">
      <c r="D156"/>
      <c r="E156"/>
      <c r="F156"/>
      <c r="G156" s="67"/>
      <c r="H156" s="1"/>
      <c r="I156" s="47"/>
      <c r="J156"/>
      <c r="M156" s="161"/>
      <c r="N156" s="163"/>
      <c r="O156" s="163"/>
      <c r="P156" s="164"/>
      <c r="Q156" s="164"/>
      <c r="R156" s="119"/>
      <c r="S156" s="119"/>
      <c r="T156" s="119"/>
      <c r="U156" s="119"/>
      <c r="V156" s="119"/>
      <c r="W156" s="119"/>
      <c r="X156" s="119"/>
      <c r="Y156" s="119"/>
      <c r="Z156" s="119"/>
      <c r="AA156" s="119"/>
      <c r="AB156" s="119"/>
      <c r="AC156" s="119"/>
    </row>
    <row r="157" spans="2:29" ht="24.9" customHeight="1">
      <c r="B157" s="21" t="s">
        <v>36</v>
      </c>
    </row>
  </sheetData>
  <sheetProtection algorithmName="SHA-512" hashValue="hi9+vxDXs5pOr9queJKI+mMViElVpdF+cEJfog1oLM+Pr+VbJeDekwx3lPy1Nx7IkmOwU3te874ynRIUz8OJ4g==" saltValue="9JneC6WWcboR6ku9yDf7qg==" spinCount="100000" sheet="1" selectLockedCells="1"/>
  <mergeCells count="75">
    <mergeCell ref="C12:D12"/>
    <mergeCell ref="E135:F135"/>
    <mergeCell ref="E136:F136"/>
    <mergeCell ref="E112:F112"/>
    <mergeCell ref="E116:F116"/>
    <mergeCell ref="E115:F115"/>
    <mergeCell ref="E132:F132"/>
    <mergeCell ref="E133:F133"/>
    <mergeCell ref="E122:F122"/>
    <mergeCell ref="E128:F128"/>
    <mergeCell ref="E129:F129"/>
    <mergeCell ref="E130:F130"/>
    <mergeCell ref="E131:F131"/>
    <mergeCell ref="D72:J72"/>
    <mergeCell ref="D73:J73"/>
    <mergeCell ref="D75:H75"/>
    <mergeCell ref="E30:F30"/>
    <mergeCell ref="G30:H30"/>
    <mergeCell ref="E31:F31"/>
    <mergeCell ref="G31:H31"/>
    <mergeCell ref="D76:H76"/>
    <mergeCell ref="E39:F39"/>
    <mergeCell ref="G37:H37"/>
    <mergeCell ref="G35:H35"/>
    <mergeCell ref="E36:F36"/>
    <mergeCell ref="E42:H42"/>
    <mergeCell ref="D71:J71"/>
    <mergeCell ref="E41:H41"/>
    <mergeCell ref="G38:H38"/>
    <mergeCell ref="G36:H36"/>
    <mergeCell ref="E35:F35"/>
    <mergeCell ref="G39:H39"/>
    <mergeCell ref="B27:B29"/>
    <mergeCell ref="C27:C29"/>
    <mergeCell ref="D27:H27"/>
    <mergeCell ref="D28:D29"/>
    <mergeCell ref="E28:H28"/>
    <mergeCell ref="E121:F121"/>
    <mergeCell ref="E120:F120"/>
    <mergeCell ref="E32:F32"/>
    <mergeCell ref="E34:F34"/>
    <mergeCell ref="G34:H34"/>
    <mergeCell ref="G32:H32"/>
    <mergeCell ref="E33:F33"/>
    <mergeCell ref="G33:H33"/>
    <mergeCell ref="D77:H77"/>
    <mergeCell ref="E37:F37"/>
    <mergeCell ref="E38:F38"/>
    <mergeCell ref="E113:F113"/>
    <mergeCell ref="E114:F114"/>
    <mergeCell ref="E117:F117"/>
    <mergeCell ref="E118:F118"/>
    <mergeCell ref="E119:F119"/>
    <mergeCell ref="Q138:T138"/>
    <mergeCell ref="E142:F142"/>
    <mergeCell ref="E143:F143"/>
    <mergeCell ref="E144:F144"/>
    <mergeCell ref="H1:J1"/>
    <mergeCell ref="H5:I5"/>
    <mergeCell ref="H4:I4"/>
    <mergeCell ref="H3:I3"/>
    <mergeCell ref="H2:I2"/>
    <mergeCell ref="D127:E127"/>
    <mergeCell ref="E106:F106"/>
    <mergeCell ref="E107:F107"/>
    <mergeCell ref="E108:F108"/>
    <mergeCell ref="E109:F109"/>
    <mergeCell ref="E110:F110"/>
    <mergeCell ref="E111:F111"/>
    <mergeCell ref="C146:G146"/>
    <mergeCell ref="C155:G155"/>
    <mergeCell ref="E151:F151"/>
    <mergeCell ref="E152:F152"/>
    <mergeCell ref="E153:F153"/>
    <mergeCell ref="C148:G148"/>
  </mergeCells>
  <phoneticPr fontId="2"/>
  <conditionalFormatting sqref="B142:H148">
    <cfRule type="expression" dxfId="74" priority="2">
      <formula>$C$18="該当なし"</formula>
    </cfRule>
  </conditionalFormatting>
  <conditionalFormatting sqref="B151:H156">
    <cfRule type="expression" dxfId="73" priority="6">
      <formula>$C$19="該当なし"</formula>
    </cfRule>
  </conditionalFormatting>
  <conditionalFormatting sqref="C12:C20">
    <cfRule type="containsBlanks" dxfId="72" priority="1">
      <formula>LEN(TRIM(C12))=0</formula>
    </cfRule>
  </conditionalFormatting>
  <conditionalFormatting sqref="C53:C54">
    <cfRule type="containsBlanks" dxfId="71" priority="18">
      <formula>LEN(TRIM(C53))=0</formula>
    </cfRule>
  </conditionalFormatting>
  <conditionalFormatting sqref="C56:C57 C59:C60">
    <cfRule type="containsBlanks" dxfId="70" priority="20">
      <formula>LEN(TRIM(C56))=0</formula>
    </cfRule>
  </conditionalFormatting>
  <conditionalFormatting sqref="C106:C122 C128:C133">
    <cfRule type="expression" dxfId="69" priority="12">
      <formula>$C$14&lt;EDATE($C$17,12)</formula>
    </cfRule>
  </conditionalFormatting>
  <conditionalFormatting sqref="C152 C153:E153">
    <cfRule type="containsBlanks" dxfId="68" priority="48">
      <formula>LEN(TRIM(C152))=0</formula>
    </cfRule>
  </conditionalFormatting>
  <conditionalFormatting sqref="C30:D31 C33:D33 C35:D36 C38:D38 C42:D42 C82:D84 C89:D89 C92:D92 C97:D100 C102:D102">
    <cfRule type="containsBlanks" dxfId="67" priority="173">
      <formula>LEN(TRIM(C30))=0</formula>
    </cfRule>
  </conditionalFormatting>
  <conditionalFormatting sqref="C107:D108 C113:D119 C121:E121 E115:E116">
    <cfRule type="containsBlanks" dxfId="66" priority="174">
      <formula>LEN(TRIM(C107))=0</formula>
    </cfRule>
  </conditionalFormatting>
  <conditionalFormatting sqref="C129:D132 E130">
    <cfRule type="containsBlanks" dxfId="65" priority="175">
      <formula>LEN(TRIM(C129))=0</formula>
    </cfRule>
  </conditionalFormatting>
  <conditionalFormatting sqref="C143:D143 C144:E144">
    <cfRule type="containsBlanks" dxfId="64" priority="42">
      <formula>LEN(TRIM(C143))=0</formula>
    </cfRule>
  </conditionalFormatting>
  <conditionalFormatting sqref="H1">
    <cfRule type="expression" dxfId="63" priority="13">
      <formula>LEN($H$1)&gt;1</formula>
    </cfRule>
  </conditionalFormatting>
  <conditionalFormatting sqref="J2:K6">
    <cfRule type="expression" dxfId="62" priority="15">
      <formula>$J2="未入力あり"</formula>
    </cfRule>
  </conditionalFormatting>
  <dataValidations count="9">
    <dataValidation type="textLength" imeMode="disabled" allowBlank="1" showInputMessage="1" showErrorMessage="1" sqref="C13" xr:uid="{3168BD69-97AB-46B9-AE0B-6A8C77115BDE}">
      <formula1>6</formula1>
      <formula2>7</formula2>
    </dataValidation>
    <dataValidation type="decimal" allowBlank="1" showInputMessage="1" showErrorMessage="1" error="半角数字で入力してください。" sqref="C113:D119 C153:E153 C30:H31 C33:H33 C35:H36 C38:H38 C42:D42 C82:D84 C89:D89 C92:D92 C97:D100 C102:D102 C107:D108 C129:D132 E130 C144:E144" xr:uid="{F5B741A7-6A31-4F8C-AAE2-8B50C1470BDB}">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121:E121" xr:uid="{B78B3F40-336D-46E3-A939-69BEAFDE52C9}">
      <formula1>0.1</formula1>
      <formula2>1E+99</formula2>
    </dataValidation>
    <dataValidation type="date" allowBlank="1" showInputMessage="1" showErrorMessage="1" error="日付形式で入力してください" sqref="C143:E143 C152:E152" xr:uid="{597EB92B-5B9D-4725-A01D-BE62E87F85BC}">
      <formula1>45292</formula1>
      <formula2>72686</formula2>
    </dataValidation>
    <dataValidation type="decimal" allowBlank="1" showInputMessage="1" showErrorMessage="1" sqref="C47:C60" xr:uid="{5A75ABB2-93F5-426E-A2AD-FF2E11AE8E9A}">
      <formula1>-1E+99</formula1>
      <formula2>1E+99</formula2>
    </dataValidation>
    <dataValidation type="date" allowBlank="1" showInputMessage="1" showErrorMessage="1" sqref="C14:C17" xr:uid="{A06721A3-C78D-4DC3-A88F-F401B002B08E}">
      <formula1>45292</formula1>
      <formula2>72686</formula2>
    </dataValidation>
    <dataValidation type="list" allowBlank="1" showInputMessage="1" showErrorMessage="1" sqref="C18:C19" xr:uid="{960DF7CF-9D19-4678-BB90-33B66D756296}">
      <formula1>$M$16:$M$17</formula1>
    </dataValidation>
    <dataValidation type="list" allowBlank="1" showInputMessage="1" showErrorMessage="1" sqref="C20" xr:uid="{908D18B8-0474-42A0-9545-72222B233B13}">
      <formula1>$M$18:$M$21</formula1>
    </dataValidation>
    <dataValidation allowBlank="1" showInputMessage="1" showErrorMessage="1" error="半角数字で入力してください。" sqref="F29 H29" xr:uid="{B9EC1F11-8769-4D89-BDEE-CA14099CA0AF}"/>
  </dataValidations>
  <pageMargins left="0.7" right="0.7" top="0.75" bottom="0.75" header="0.3" footer="0.3"/>
  <pageSetup paperSize="9" scale="16"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090B3-B573-4DA3-B960-7C0BB68FAF64}">
  <sheetPr codeName="Sheet3">
    <tabColor rgb="FFFFFF00"/>
  </sheetPr>
  <dimension ref="A1:AC155"/>
  <sheetViews>
    <sheetView showGridLines="0" view="pageBreakPreview" zoomScale="94" zoomScaleNormal="85" zoomScaleSheetLayoutView="80"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4.19921875" style="21" hidden="1" customWidth="1"/>
    <col min="13" max="13" width="11.69921875" style="21" hidden="1" customWidth="1"/>
    <col min="14" max="14" width="4.69921875" style="21" customWidth="1"/>
    <col min="15" max="15" width="14.19921875" style="21" customWidth="1"/>
    <col min="16" max="16" width="11.69921875" style="21" customWidth="1"/>
    <col min="17" max="18" width="9" style="21" customWidth="1"/>
    <col min="19" max="16384" width="9" style="21"/>
  </cols>
  <sheetData>
    <row r="1" spans="1:15" ht="19.05" customHeight="1">
      <c r="A1" s="82" t="s">
        <v>199</v>
      </c>
      <c r="H1" s="195" t="str">
        <f>+IF(COUNTIF(J2:J6,"未入力あり")&gt;0,"※未入力の項目があります","")</f>
        <v>※未入力の項目があります</v>
      </c>
      <c r="I1" s="195"/>
      <c r="J1" s="195"/>
    </row>
    <row r="2" spans="1:15" ht="19.05" customHeight="1">
      <c r="B2" s="22" t="s">
        <v>0</v>
      </c>
      <c r="H2" s="196" t="str">
        <f>B9</f>
        <v>Ⅰ.事業者情報と報告概要</v>
      </c>
      <c r="I2" s="196"/>
      <c r="J2" s="101" t="str">
        <f>J9</f>
        <v>未入力あり</v>
      </c>
    </row>
    <row r="3" spans="1:15" ht="19.05" customHeight="1">
      <c r="B3" s="21" t="s">
        <v>246</v>
      </c>
      <c r="H3" s="196" t="str">
        <f>B22</f>
        <v>Ⅱ.年度事業化及び収益状況の概要</v>
      </c>
      <c r="I3" s="196"/>
      <c r="J3" s="101" t="str">
        <f>J22</f>
        <v>未入力あり</v>
      </c>
      <c r="O3"/>
    </row>
    <row r="4" spans="1:15" ht="19.05" customHeight="1">
      <c r="B4" s="23" t="s">
        <v>257</v>
      </c>
      <c r="H4" s="196" t="str">
        <f>B79</f>
        <v>Ⅲ.生産性向上に関する報告</v>
      </c>
      <c r="I4" s="196"/>
      <c r="J4" s="101" t="str">
        <f>J79</f>
        <v>未入力あり</v>
      </c>
    </row>
    <row r="5" spans="1:15" ht="19.05" customHeight="1">
      <c r="B5" s="25" t="s">
        <v>248</v>
      </c>
      <c r="D5" s="53"/>
      <c r="F5" s="53"/>
      <c r="H5" s="196" t="str">
        <f>B138</f>
        <v>Ⅳ.賃金引上げに関する報告</v>
      </c>
      <c r="I5" s="196"/>
      <c r="J5" s="101" t="str">
        <f>J138</f>
        <v>未入力あり</v>
      </c>
    </row>
    <row r="6" spans="1:15" ht="19.05" customHeight="1">
      <c r="B6" s="25" t="s">
        <v>1</v>
      </c>
      <c r="J6" s="104"/>
    </row>
    <row r="7" spans="1:15" ht="19.05" customHeight="1">
      <c r="B7" s="25" t="s">
        <v>94</v>
      </c>
    </row>
    <row r="8" spans="1:15" ht="19.05" customHeight="1">
      <c r="B8" s="25" t="s">
        <v>247</v>
      </c>
      <c r="J8" s="170" t="str">
        <f>IF(C20="","",IF(C20=M18,"※今回報告の入力者：承継者様","※今回報告の入力者：被承継者様"))</f>
        <v/>
      </c>
    </row>
    <row r="9" spans="1:15" ht="24.9" customHeight="1">
      <c r="B9" s="26" t="s">
        <v>2</v>
      </c>
      <c r="C9" s="27"/>
      <c r="D9" s="27"/>
      <c r="E9" s="27"/>
      <c r="F9" s="27"/>
      <c r="G9" s="27"/>
      <c r="H9" s="27"/>
      <c r="I9" s="27"/>
      <c r="J9" s="102" t="str">
        <f>IF(COUNTBLANK(C12:C20)&gt;0,"未入力あり","入力完了")</f>
        <v>未入力あり</v>
      </c>
    </row>
    <row r="10" spans="1:15" ht="24.9" customHeight="1">
      <c r="B10" s="22" t="s">
        <v>3</v>
      </c>
    </row>
    <row r="11" spans="1:15" ht="24.9" customHeight="1">
      <c r="B11" t="s">
        <v>226</v>
      </c>
      <c r="C11"/>
      <c r="D11"/>
      <c r="E11"/>
      <c r="F11"/>
      <c r="G11"/>
      <c r="H11"/>
    </row>
    <row r="12" spans="1:15" ht="24.9" customHeight="1">
      <c r="B12" s="28" t="s">
        <v>6</v>
      </c>
      <c r="C12" s="231">
        <f>'【個人】1回目＞計算用シート'!C12</f>
        <v>0</v>
      </c>
      <c r="D12" s="232"/>
      <c r="E12" s="21" t="s">
        <v>7</v>
      </c>
      <c r="F12" s="183"/>
      <c r="M12"/>
    </row>
    <row r="13" spans="1:15" ht="24.9" customHeight="1">
      <c r="B13" s="28" t="s">
        <v>8</v>
      </c>
      <c r="C13" s="97">
        <f>'【個人】1回目＞計算用シート'!C13</f>
        <v>0</v>
      </c>
      <c r="D13" t="s">
        <v>9</v>
      </c>
    </row>
    <row r="14" spans="1:15" ht="24.75" customHeight="1">
      <c r="B14" s="28" t="s">
        <v>220</v>
      </c>
      <c r="C14" s="99">
        <f>'【個人】1回目＞計算用シート'!C14</f>
        <v>0</v>
      </c>
      <c r="D14" s="182" t="s">
        <v>221</v>
      </c>
      <c r="F14"/>
    </row>
    <row r="15" spans="1:15" ht="24.9" customHeight="1">
      <c r="B15" s="28" t="s">
        <v>12</v>
      </c>
      <c r="C15" s="95"/>
      <c r="D15" s="29" t="s">
        <v>13</v>
      </c>
      <c r="E15"/>
      <c r="F15"/>
      <c r="G15"/>
      <c r="H15"/>
      <c r="L15"/>
    </row>
    <row r="16" spans="1:15" ht="24.9" customHeight="1">
      <c r="B16" s="28" t="s">
        <v>213</v>
      </c>
      <c r="C16" s="95"/>
      <c r="D16" s="29" t="s">
        <v>15</v>
      </c>
      <c r="E16"/>
      <c r="F16"/>
      <c r="G16"/>
      <c r="H16"/>
      <c r="L16" t="s">
        <v>202</v>
      </c>
      <c r="M16" t="s">
        <v>18</v>
      </c>
    </row>
    <row r="17" spans="2:15" ht="24.9" customHeight="1">
      <c r="B17" s="28" t="s">
        <v>214</v>
      </c>
      <c r="C17" s="99">
        <f>'【個人】1回目＞計算用シート'!C17</f>
        <v>0</v>
      </c>
      <c r="D17" s="96" t="s">
        <v>207</v>
      </c>
      <c r="E17"/>
      <c r="F17"/>
      <c r="G17"/>
      <c r="H17"/>
      <c r="L17"/>
      <c r="M17" t="s">
        <v>19</v>
      </c>
    </row>
    <row r="18" spans="2:15" ht="24.9" customHeight="1">
      <c r="B18" s="28" t="s">
        <v>134</v>
      </c>
      <c r="C18" s="97">
        <f>'【個人】1回目＞計算用シート'!C18</f>
        <v>0</v>
      </c>
      <c r="D18" t="s">
        <v>135</v>
      </c>
      <c r="E18"/>
      <c r="F18"/>
      <c r="G18"/>
      <c r="H18"/>
      <c r="I18"/>
      <c r="J18"/>
      <c r="L18" t="s">
        <v>201</v>
      </c>
      <c r="M18" t="s">
        <v>215</v>
      </c>
    </row>
    <row r="19" spans="2:15" ht="24.9" customHeight="1">
      <c r="B19" s="28" t="s">
        <v>95</v>
      </c>
      <c r="C19" s="97">
        <f>'【個人】1回目＞計算用シート'!C19</f>
        <v>0</v>
      </c>
      <c r="D19" t="s">
        <v>59</v>
      </c>
      <c r="E19"/>
      <c r="F19"/>
      <c r="G19"/>
      <c r="H19"/>
      <c r="I19"/>
      <c r="J19"/>
      <c r="L19"/>
      <c r="M19" t="s">
        <v>216</v>
      </c>
    </row>
    <row r="20" spans="2:15" ht="49.8" customHeight="1">
      <c r="B20" s="28" t="s">
        <v>200</v>
      </c>
      <c r="C20" s="177"/>
      <c r="D20" t="s">
        <v>219</v>
      </c>
      <c r="E20"/>
      <c r="F20"/>
      <c r="G20"/>
      <c r="H20"/>
      <c r="I20"/>
      <c r="J20"/>
      <c r="M20" s="21" t="s">
        <v>217</v>
      </c>
    </row>
    <row r="21" spans="2:15" ht="24.75" customHeight="1">
      <c r="C21"/>
      <c r="D21"/>
      <c r="E21"/>
      <c r="F21"/>
      <c r="G21"/>
      <c r="H21"/>
      <c r="I21"/>
      <c r="J21"/>
      <c r="M21" s="21" t="s">
        <v>218</v>
      </c>
      <c r="N21"/>
    </row>
    <row r="22" spans="2:15" ht="24.75" customHeight="1">
      <c r="B22" s="26" t="s">
        <v>20</v>
      </c>
      <c r="C22" s="171" t="str">
        <f>IF(C20=M18,"※未承継期間における数値の入力は不要です。","")</f>
        <v/>
      </c>
      <c r="D22" s="27"/>
      <c r="E22" s="27"/>
      <c r="F22" s="27"/>
      <c r="G22" s="27"/>
      <c r="H22" s="27"/>
      <c r="I22" s="27"/>
      <c r="J22" s="103" t="str">
        <f>IF(COUNTBLANK(C30:D39)+COUNTBLANK(C42:D42)+COUNTBLANK(C53:C54)+COUNTBLANK(C56:C57)+COUNTBLANK(C59:C60)&gt;0,"未入力あり","入力完了")</f>
        <v>未入力あり</v>
      </c>
      <c r="L22"/>
      <c r="M22"/>
      <c r="N22"/>
    </row>
    <row r="23" spans="2:15" ht="24.9" customHeight="1">
      <c r="B23" s="22" t="s">
        <v>21</v>
      </c>
      <c r="C23"/>
      <c r="D23"/>
      <c r="E23"/>
      <c r="F23"/>
      <c r="G23"/>
      <c r="H23"/>
      <c r="I23"/>
      <c r="J23"/>
      <c r="L23"/>
      <c r="M23"/>
      <c r="N23"/>
    </row>
    <row r="24" spans="2:15" ht="24.75" customHeight="1">
      <c r="B24" t="s">
        <v>123</v>
      </c>
      <c r="C24"/>
      <c r="D24"/>
      <c r="E24"/>
      <c r="F24"/>
      <c r="G24"/>
      <c r="H24"/>
      <c r="I24"/>
      <c r="J24"/>
      <c r="M24"/>
      <c r="N24"/>
    </row>
    <row r="25" spans="2:15" ht="24.75" customHeight="1">
      <c r="B25" s="81" t="s">
        <v>243</v>
      </c>
      <c r="C25" s="81"/>
      <c r="D25" s="81"/>
      <c r="E25" s="81"/>
      <c r="F25" s="81"/>
      <c r="G25" s="81"/>
      <c r="H25" s="81"/>
      <c r="I25" s="81"/>
      <c r="J25" s="81"/>
      <c r="L25"/>
      <c r="M25"/>
      <c r="N25"/>
      <c r="O25" s="54"/>
    </row>
    <row r="26" spans="2:15" ht="24.75" customHeight="1">
      <c r="B26" s="98" t="s">
        <v>244</v>
      </c>
      <c r="C26" s="81"/>
      <c r="D26" s="81"/>
      <c r="E26" s="81"/>
      <c r="F26" s="81"/>
      <c r="G26" s="81"/>
      <c r="H26" s="81"/>
      <c r="I26" s="81"/>
      <c r="L26"/>
      <c r="M26"/>
      <c r="N26"/>
      <c r="O26" s="54"/>
    </row>
    <row r="27" spans="2:15" ht="24.75" customHeight="1">
      <c r="B27" s="210" t="s">
        <v>60</v>
      </c>
      <c r="C27" s="212" t="s">
        <v>245</v>
      </c>
      <c r="D27" s="213" t="s">
        <v>23</v>
      </c>
      <c r="E27" s="213"/>
      <c r="F27" s="213"/>
      <c r="G27" s="213"/>
      <c r="H27" s="213"/>
      <c r="J27"/>
      <c r="N27"/>
      <c r="O27" s="54"/>
    </row>
    <row r="28" spans="2:15" ht="24.75" customHeight="1">
      <c r="B28" s="211"/>
      <c r="C28" s="212"/>
      <c r="D28" s="214" t="s">
        <v>126</v>
      </c>
      <c r="E28" s="215" t="s">
        <v>24</v>
      </c>
      <c r="F28" s="215"/>
      <c r="G28" s="215"/>
      <c r="H28" s="213"/>
      <c r="J28"/>
      <c r="N28"/>
      <c r="O28" s="54"/>
    </row>
    <row r="29" spans="2:15" ht="24.75" customHeight="1">
      <c r="B29" s="211"/>
      <c r="C29" s="212"/>
      <c r="D29" s="214"/>
      <c r="E29" s="48" t="s">
        <v>25</v>
      </c>
      <c r="F29" s="18"/>
      <c r="G29" s="48" t="s">
        <v>25</v>
      </c>
      <c r="H29" s="18"/>
      <c r="J29"/>
      <c r="L29"/>
      <c r="N29"/>
      <c r="O29" s="54"/>
    </row>
    <row r="30" spans="2:15" ht="24.75" customHeight="1">
      <c r="B30" s="30" t="s">
        <v>62</v>
      </c>
      <c r="C30" s="6"/>
      <c r="D30" s="6"/>
      <c r="E30" s="205"/>
      <c r="F30" s="205"/>
      <c r="G30" s="206"/>
      <c r="H30" s="207"/>
      <c r="J30"/>
      <c r="L30"/>
      <c r="M30"/>
      <c r="N30"/>
    </row>
    <row r="31" spans="2:15" ht="24.75" customHeight="1">
      <c r="B31" s="30" t="s">
        <v>61</v>
      </c>
      <c r="C31" s="6"/>
      <c r="D31" s="6"/>
      <c r="E31" s="205"/>
      <c r="F31" s="205"/>
      <c r="G31" s="206"/>
      <c r="H31" s="207"/>
      <c r="J31"/>
      <c r="L31"/>
      <c r="M31"/>
      <c r="N31"/>
    </row>
    <row r="32" spans="2:15" ht="24.75" customHeight="1">
      <c r="B32" s="30" t="s">
        <v>63</v>
      </c>
      <c r="C32" s="12">
        <f>C30-C31</f>
        <v>0</v>
      </c>
      <c r="D32" s="12">
        <f>D30-D31</f>
        <v>0</v>
      </c>
      <c r="E32" s="202">
        <f>E30-E31</f>
        <v>0</v>
      </c>
      <c r="F32" s="202"/>
      <c r="G32" s="203">
        <f>G30-G31</f>
        <v>0</v>
      </c>
      <c r="H32" s="204"/>
      <c r="J32"/>
      <c r="L32"/>
      <c r="M32"/>
      <c r="N32"/>
    </row>
    <row r="33" spans="1:14" ht="24.75" customHeight="1">
      <c r="B33" s="30" t="s">
        <v>64</v>
      </c>
      <c r="C33" s="6"/>
      <c r="D33" s="6"/>
      <c r="E33" s="205"/>
      <c r="F33" s="205"/>
      <c r="G33" s="206"/>
      <c r="H33" s="207"/>
      <c r="J33"/>
      <c r="L33"/>
      <c r="M33"/>
      <c r="N33"/>
    </row>
    <row r="34" spans="1:14" ht="24.75" customHeight="1">
      <c r="B34" s="30" t="s">
        <v>65</v>
      </c>
      <c r="C34" s="12">
        <f>C32-C33</f>
        <v>0</v>
      </c>
      <c r="D34" s="12">
        <f>D32-D33</f>
        <v>0</v>
      </c>
      <c r="E34" s="202">
        <f>E32-E33</f>
        <v>0</v>
      </c>
      <c r="F34" s="202"/>
      <c r="G34" s="203">
        <f>G32-G33</f>
        <v>0</v>
      </c>
      <c r="H34" s="204"/>
      <c r="J34"/>
      <c r="L34"/>
      <c r="M34"/>
      <c r="N34"/>
    </row>
    <row r="35" spans="1:14" ht="24.9" customHeight="1">
      <c r="B35" s="30" t="s">
        <v>66</v>
      </c>
      <c r="C35" s="6"/>
      <c r="D35" s="6"/>
      <c r="E35" s="205"/>
      <c r="F35" s="205"/>
      <c r="G35" s="206"/>
      <c r="H35" s="207"/>
      <c r="J35"/>
      <c r="L35"/>
      <c r="M35"/>
      <c r="N35"/>
    </row>
    <row r="36" spans="1:14" ht="24.9" customHeight="1">
      <c r="B36" s="30" t="s">
        <v>67</v>
      </c>
      <c r="C36" s="6"/>
      <c r="D36" s="6"/>
      <c r="E36" s="205"/>
      <c r="F36" s="205"/>
      <c r="G36" s="206"/>
      <c r="H36" s="207"/>
      <c r="J36"/>
      <c r="L36"/>
      <c r="M36"/>
      <c r="N36"/>
    </row>
    <row r="37" spans="1:14" ht="24.9" customHeight="1">
      <c r="B37" s="55" t="s">
        <v>68</v>
      </c>
      <c r="C37" s="12">
        <f>C34+C35-C36</f>
        <v>0</v>
      </c>
      <c r="D37" s="12">
        <f>D34+D35-D36</f>
        <v>0</v>
      </c>
      <c r="E37" s="202">
        <f>E34+E35-E36</f>
        <v>0</v>
      </c>
      <c r="F37" s="202"/>
      <c r="G37" s="203">
        <f>G34+G35-G36</f>
        <v>0</v>
      </c>
      <c r="H37" s="204"/>
      <c r="L37"/>
      <c r="M37"/>
    </row>
    <row r="38" spans="1:14" ht="24.9" customHeight="1">
      <c r="B38" s="30" t="s">
        <v>69</v>
      </c>
      <c r="C38" s="7"/>
      <c r="D38" s="7"/>
      <c r="E38" s="206"/>
      <c r="F38" s="206"/>
      <c r="G38" s="206"/>
      <c r="H38" s="207"/>
      <c r="L38"/>
      <c r="M38"/>
    </row>
    <row r="39" spans="1:14" s="54" customFormat="1" ht="24.9" customHeight="1">
      <c r="A39" s="21"/>
      <c r="B39" s="30" t="s">
        <v>70</v>
      </c>
      <c r="C39" s="12">
        <f>C37-C38</f>
        <v>0</v>
      </c>
      <c r="D39" s="12">
        <f>D37-D38</f>
        <v>0</v>
      </c>
      <c r="E39" s="203">
        <f>E37-E38</f>
        <v>0</v>
      </c>
      <c r="F39" s="203"/>
      <c r="G39" s="203">
        <f>G37-G38</f>
        <v>0</v>
      </c>
      <c r="H39" s="204"/>
      <c r="I39" s="21"/>
      <c r="M39"/>
    </row>
    <row r="40" spans="1:14" ht="24.9" customHeight="1">
      <c r="A40" s="54"/>
      <c r="C40" s="56"/>
      <c r="D40" s="56"/>
      <c r="E40" s="56"/>
      <c r="F40" s="57"/>
      <c r="G40" s="56"/>
      <c r="H40" s="58"/>
      <c r="I40" s="54"/>
    </row>
    <row r="41" spans="1:14" ht="24.9" customHeight="1">
      <c r="B41" s="31"/>
      <c r="C41" s="32" t="s">
        <v>162</v>
      </c>
      <c r="D41" s="32" t="s">
        <v>126</v>
      </c>
      <c r="E41" s="219" t="s">
        <v>26</v>
      </c>
      <c r="F41" s="219"/>
      <c r="G41" s="219"/>
      <c r="H41" s="220"/>
    </row>
    <row r="42" spans="1:14" ht="24.9" customHeight="1">
      <c r="B42" s="33" t="s">
        <v>27</v>
      </c>
      <c r="C42" s="19"/>
      <c r="D42" s="19"/>
      <c r="E42" s="217">
        <f>C42-D42</f>
        <v>0</v>
      </c>
      <c r="F42" s="217"/>
      <c r="G42" s="217"/>
      <c r="H42" s="218"/>
    </row>
    <row r="43" spans="1:14" ht="24.9" customHeight="1">
      <c r="M43" s="59"/>
    </row>
    <row r="44" spans="1:14" ht="24.9" customHeight="1">
      <c r="B44" s="22" t="s">
        <v>142</v>
      </c>
      <c r="K44" s="54"/>
      <c r="L44" s="54"/>
    </row>
    <row r="45" spans="1:14" ht="24.9" customHeight="1">
      <c r="B45" s="21" t="s">
        <v>143</v>
      </c>
      <c r="K45" s="54"/>
      <c r="L45" s="54"/>
    </row>
    <row r="46" spans="1:14" ht="24.9" customHeight="1">
      <c r="B46" s="125" t="s">
        <v>144</v>
      </c>
      <c r="C46" s="125"/>
      <c r="K46" s="54"/>
      <c r="L46" s="54"/>
    </row>
    <row r="47" spans="1:14" ht="24.9" customHeight="1">
      <c r="B47" s="126" t="s">
        <v>145</v>
      </c>
      <c r="C47" s="127">
        <f>D30</f>
        <v>0</v>
      </c>
      <c r="D47" s="128" t="s">
        <v>146</v>
      </c>
      <c r="E47" s="128"/>
      <c r="F47" s="128"/>
      <c r="G47" s="128"/>
      <c r="H47" s="128"/>
      <c r="K47" s="54"/>
      <c r="L47" s="54"/>
    </row>
    <row r="48" spans="1:14" ht="24.9" customHeight="1">
      <c r="B48" s="126" t="s">
        <v>147</v>
      </c>
      <c r="C48" s="127">
        <f>D31</f>
        <v>0</v>
      </c>
      <c r="D48" s="128"/>
      <c r="E48" s="128"/>
      <c r="F48" s="128"/>
      <c r="G48" s="128"/>
      <c r="H48" s="128"/>
      <c r="K48" s="54"/>
      <c r="L48" s="54"/>
    </row>
    <row r="49" spans="2:12" ht="24.9" customHeight="1">
      <c r="B49" s="126" t="s">
        <v>148</v>
      </c>
      <c r="C49" s="127">
        <f>D33</f>
        <v>0</v>
      </c>
      <c r="D49" s="128"/>
      <c r="E49" s="128"/>
      <c r="F49" s="128"/>
      <c r="G49" s="128"/>
      <c r="H49" s="128"/>
      <c r="K49" s="54"/>
      <c r="L49" s="54"/>
    </row>
    <row r="50" spans="2:12" ht="24.9" customHeight="1">
      <c r="B50" s="126" t="s">
        <v>149</v>
      </c>
      <c r="C50" s="127">
        <f>D36</f>
        <v>0</v>
      </c>
      <c r="D50" s="128"/>
      <c r="E50" s="128"/>
      <c r="F50" s="128"/>
      <c r="G50" s="128"/>
      <c r="H50" s="128"/>
      <c r="K50" s="54"/>
      <c r="L50" s="54"/>
    </row>
    <row r="51" spans="2:12" ht="24.9" customHeight="1">
      <c r="B51" s="126" t="s">
        <v>150</v>
      </c>
      <c r="C51" s="127">
        <f>D38</f>
        <v>0</v>
      </c>
      <c r="D51" s="128"/>
      <c r="E51" s="128"/>
      <c r="F51" s="128"/>
      <c r="G51" s="128"/>
      <c r="H51" s="128"/>
      <c r="K51" s="54"/>
      <c r="L51" s="54"/>
    </row>
    <row r="52" spans="2:12" ht="24.9" customHeight="1">
      <c r="B52" s="129" t="s">
        <v>151</v>
      </c>
      <c r="C52" s="127">
        <f>D35</f>
        <v>0</v>
      </c>
      <c r="D52" s="128"/>
      <c r="E52" s="128"/>
      <c r="F52" s="128"/>
      <c r="G52" s="128"/>
      <c r="H52" s="128"/>
      <c r="K52" s="54"/>
      <c r="L52" s="54"/>
    </row>
    <row r="53" spans="2:12" ht="24.9" customHeight="1">
      <c r="B53" s="126" t="s">
        <v>152</v>
      </c>
      <c r="C53" s="8"/>
      <c r="D53" s="128" t="s">
        <v>240</v>
      </c>
      <c r="E53" s="128"/>
      <c r="F53" s="128"/>
      <c r="G53" s="128"/>
      <c r="H53" s="128"/>
      <c r="K53" s="54"/>
      <c r="L53" s="54"/>
    </row>
    <row r="54" spans="2:12" ht="24.9" customHeight="1">
      <c r="B54" s="126" t="s">
        <v>153</v>
      </c>
      <c r="C54" s="130"/>
      <c r="D54" s="128" t="s">
        <v>241</v>
      </c>
      <c r="E54"/>
      <c r="F54"/>
      <c r="G54" s="128"/>
      <c r="H54" s="128"/>
      <c r="K54" s="54"/>
      <c r="L54" s="54"/>
    </row>
    <row r="55" spans="2:12" ht="9.9" customHeight="1">
      <c r="B55" s="131"/>
      <c r="C55" s="132"/>
      <c r="D55" s="133"/>
      <c r="E55" s="133"/>
      <c r="F55" s="133"/>
      <c r="G55" s="128"/>
      <c r="H55" s="128"/>
      <c r="K55" s="54"/>
      <c r="L55" s="54"/>
    </row>
    <row r="56" spans="2:12" ht="24.9" customHeight="1">
      <c r="B56" s="126" t="s">
        <v>154</v>
      </c>
      <c r="C56" s="130"/>
      <c r="D56" s="133" t="s">
        <v>155</v>
      </c>
      <c r="E56" s="128"/>
      <c r="F56" s="128"/>
      <c r="G56" s="128"/>
      <c r="H56" s="128"/>
      <c r="K56" s="54"/>
      <c r="L56" s="54"/>
    </row>
    <row r="57" spans="2:12" ht="24.9" customHeight="1">
      <c r="B57" s="126" t="s">
        <v>156</v>
      </c>
      <c r="C57" s="130"/>
      <c r="D57" s="133" t="s">
        <v>157</v>
      </c>
      <c r="E57" s="128"/>
      <c r="F57" s="128"/>
      <c r="G57" s="128"/>
      <c r="H57" s="128"/>
      <c r="K57" s="54"/>
      <c r="L57" s="54"/>
    </row>
    <row r="58" spans="2:12" ht="9.9" customHeight="1">
      <c r="B58" s="131"/>
      <c r="C58" s="132"/>
      <c r="D58" s="133"/>
      <c r="E58" s="133"/>
      <c r="F58" s="133"/>
      <c r="G58" s="128"/>
      <c r="H58" s="128"/>
      <c r="K58" s="54"/>
      <c r="L58" s="54"/>
    </row>
    <row r="59" spans="2:12" ht="24.9" customHeight="1">
      <c r="B59" s="126" t="s">
        <v>158</v>
      </c>
      <c r="C59" s="130"/>
      <c r="D59" s="133" t="s">
        <v>159</v>
      </c>
      <c r="E59" s="128"/>
      <c r="F59" s="128"/>
      <c r="G59" s="128"/>
      <c r="H59" s="128"/>
      <c r="K59" s="54"/>
      <c r="L59" s="54"/>
    </row>
    <row r="60" spans="2:12" ht="24.9" customHeight="1">
      <c r="B60" s="126" t="s">
        <v>160</v>
      </c>
      <c r="C60" s="130"/>
      <c r="D60" s="133" t="s">
        <v>191</v>
      </c>
      <c r="E60" s="128"/>
      <c r="F60" s="128"/>
      <c r="G60" s="128"/>
      <c r="H60" s="128"/>
      <c r="K60" s="54"/>
      <c r="L60" s="54"/>
    </row>
    <row r="61" spans="2:12" ht="24.9" customHeight="1">
      <c r="C61" s="74"/>
      <c r="D61" s="128"/>
      <c r="E61" s="128"/>
      <c r="F61" s="128"/>
      <c r="G61" s="128"/>
      <c r="H61" s="128"/>
      <c r="K61" s="54"/>
      <c r="L61" s="54"/>
    </row>
    <row r="62" spans="2:12" ht="24.9" customHeight="1">
      <c r="B62" s="22" t="s">
        <v>161</v>
      </c>
      <c r="C62" s="74"/>
      <c r="D62" s="128"/>
      <c r="E62" s="128"/>
      <c r="F62" s="128"/>
      <c r="G62" s="128"/>
      <c r="H62" s="128"/>
      <c r="K62" s="54"/>
      <c r="L62" s="54"/>
    </row>
    <row r="63" spans="2:12" ht="24.9" customHeight="1">
      <c r="B63" s="125" t="s">
        <v>144</v>
      </c>
      <c r="C63" s="134" t="s">
        <v>162</v>
      </c>
      <c r="D63" s="135" t="s">
        <v>163</v>
      </c>
      <c r="E63" s="128"/>
      <c r="F63" s="128"/>
      <c r="G63" s="128"/>
      <c r="H63" s="128"/>
      <c r="K63" s="54"/>
      <c r="L63" s="54"/>
    </row>
    <row r="64" spans="2:12" ht="24.9" customHeight="1">
      <c r="B64" s="61" t="s">
        <v>164</v>
      </c>
      <c r="C64" s="136">
        <f>C30</f>
        <v>0</v>
      </c>
      <c r="D64" s="136">
        <f>D30</f>
        <v>0</v>
      </c>
      <c r="E64" s="128"/>
      <c r="F64" s="128"/>
      <c r="G64" s="128"/>
      <c r="H64" s="128"/>
      <c r="K64" s="54"/>
      <c r="L64" s="54"/>
    </row>
    <row r="65" spans="2:12" ht="24.9" customHeight="1">
      <c r="B65" s="61" t="s">
        <v>165</v>
      </c>
      <c r="C65" s="136">
        <f>C32</f>
        <v>0</v>
      </c>
      <c r="D65" s="136">
        <f>D32</f>
        <v>0</v>
      </c>
      <c r="E65" s="128"/>
      <c r="F65" s="128"/>
      <c r="G65" s="128"/>
      <c r="H65" s="128"/>
      <c r="K65" s="54"/>
      <c r="L65" s="54"/>
    </row>
    <row r="66" spans="2:12" ht="24.9" customHeight="1" thickBot="1">
      <c r="B66" s="137" t="s">
        <v>166</v>
      </c>
      <c r="C66" s="138">
        <f>C37</f>
        <v>0</v>
      </c>
      <c r="D66" s="139"/>
      <c r="E66" s="128"/>
      <c r="F66" s="128"/>
      <c r="G66" s="128"/>
      <c r="H66" s="128"/>
      <c r="K66" s="54"/>
      <c r="L66" s="54"/>
    </row>
    <row r="67" spans="2:12" ht="24.9" customHeight="1">
      <c r="B67" s="140" t="s">
        <v>167</v>
      </c>
      <c r="C67" s="141">
        <f>C42</f>
        <v>0</v>
      </c>
      <c r="D67" s="141">
        <f>D42</f>
        <v>0</v>
      </c>
      <c r="E67" s="128"/>
      <c r="F67" s="128"/>
      <c r="G67" s="128"/>
      <c r="H67" s="128"/>
      <c r="K67" s="54"/>
      <c r="L67" s="54"/>
    </row>
    <row r="68" spans="2:12" ht="24.9" customHeight="1">
      <c r="C68" s="74"/>
      <c r="D68" s="128"/>
      <c r="E68" s="128"/>
      <c r="F68" s="128"/>
      <c r="G68" s="128"/>
      <c r="H68" s="128"/>
      <c r="K68" s="54"/>
      <c r="L68" s="54"/>
    </row>
    <row r="69" spans="2:12" ht="24.9" customHeight="1">
      <c r="B69" s="22" t="s">
        <v>168</v>
      </c>
      <c r="C69" s="142"/>
      <c r="D69" s="128"/>
      <c r="E69" s="128"/>
      <c r="F69" s="128"/>
      <c r="G69" s="128"/>
      <c r="H69" s="128"/>
      <c r="K69" s="54"/>
      <c r="L69" s="54"/>
    </row>
    <row r="70" spans="2:12" ht="24.9" customHeight="1">
      <c r="B70" s="125" t="s">
        <v>144</v>
      </c>
      <c r="C70" s="143" t="s">
        <v>169</v>
      </c>
      <c r="D70" s="128"/>
      <c r="E70" s="128"/>
      <c r="F70" s="128"/>
      <c r="G70" s="128"/>
      <c r="H70" s="128"/>
      <c r="K70" s="54"/>
      <c r="L70" s="54"/>
    </row>
    <row r="71" spans="2:12" ht="24.9" customHeight="1">
      <c r="B71" s="61" t="s">
        <v>170</v>
      </c>
      <c r="C71" s="144">
        <f>C56</f>
        <v>0</v>
      </c>
      <c r="D71" s="216" t="s">
        <v>171</v>
      </c>
      <c r="E71" s="209"/>
      <c r="F71" s="209"/>
      <c r="G71" s="209"/>
      <c r="H71" s="209"/>
      <c r="I71" s="209"/>
      <c r="J71" s="209"/>
      <c r="K71" s="54"/>
      <c r="L71" s="54"/>
    </row>
    <row r="72" spans="2:12" ht="24.9" customHeight="1">
      <c r="B72" s="61" t="s">
        <v>172</v>
      </c>
      <c r="C72" s="144">
        <f>C47-C48-C49-C50-C51-C52-C53-C54+'【個人】1回目＞計算用シート'!C72</f>
        <v>0</v>
      </c>
      <c r="D72" s="216" t="s">
        <v>242</v>
      </c>
      <c r="E72" s="209"/>
      <c r="F72" s="209"/>
      <c r="G72" s="209"/>
      <c r="H72" s="209"/>
      <c r="I72" s="209"/>
      <c r="J72" s="209"/>
      <c r="K72" s="54"/>
      <c r="L72" s="54"/>
    </row>
    <row r="73" spans="2:12" ht="24.9" customHeight="1">
      <c r="B73" s="61" t="s">
        <v>174</v>
      </c>
      <c r="C73" s="144">
        <f>C57</f>
        <v>0</v>
      </c>
      <c r="D73" s="216" t="s">
        <v>175</v>
      </c>
      <c r="E73" s="209"/>
      <c r="F73" s="209"/>
      <c r="G73" s="209"/>
      <c r="H73" s="209"/>
      <c r="I73" s="209"/>
      <c r="J73" s="209"/>
      <c r="K73" s="54"/>
      <c r="L73" s="54"/>
    </row>
    <row r="74" spans="2:12" ht="24.9" customHeight="1">
      <c r="B74" s="61" t="s">
        <v>176</v>
      </c>
      <c r="C74" s="144">
        <f>C48+C49+C50+C51-C52+C53+C54+'【個人】1回目＞計算用シート'!C74</f>
        <v>0</v>
      </c>
      <c r="D74" s="145" t="s">
        <v>252</v>
      </c>
      <c r="E74" s="146"/>
      <c r="F74" s="146"/>
      <c r="G74" s="146"/>
      <c r="H74" s="146"/>
      <c r="I74" s="146"/>
      <c r="J74" s="146"/>
      <c r="K74" s="54"/>
      <c r="L74" s="54"/>
    </row>
    <row r="75" spans="2:12" ht="24.9" customHeight="1">
      <c r="B75" s="61" t="s">
        <v>177</v>
      </c>
      <c r="C75" s="144">
        <f>IFERROR(INT(MAX((C72-C73)*C71/C74,0)),0)</f>
        <v>0</v>
      </c>
      <c r="D75" s="216" t="s">
        <v>178</v>
      </c>
      <c r="E75" s="209"/>
      <c r="F75" s="209"/>
      <c r="G75" s="209"/>
      <c r="H75" s="209"/>
      <c r="K75" s="54"/>
      <c r="L75" s="54"/>
    </row>
    <row r="76" spans="2:12" ht="24.9" customHeight="1" thickBot="1">
      <c r="B76" s="62" t="s">
        <v>179</v>
      </c>
      <c r="C76" s="147">
        <f>C59+C60</f>
        <v>0</v>
      </c>
      <c r="D76" s="216" t="s">
        <v>225</v>
      </c>
      <c r="E76" s="209"/>
      <c r="F76" s="209"/>
      <c r="G76" s="209"/>
      <c r="H76" s="209"/>
      <c r="K76" s="54"/>
      <c r="L76" s="54"/>
    </row>
    <row r="77" spans="2:12" ht="24.9" customHeight="1" thickTop="1" thickBot="1">
      <c r="B77" s="148" t="s">
        <v>180</v>
      </c>
      <c r="C77" s="149">
        <f>INT(IF(C76&gt;C71,0,IF(C75&gt;C71,C71-C76,C75-C76)))</f>
        <v>0</v>
      </c>
      <c r="D77" s="208" t="s">
        <v>181</v>
      </c>
      <c r="E77" s="209"/>
      <c r="F77" s="209"/>
      <c r="G77" s="209"/>
      <c r="H77" s="209"/>
      <c r="K77" s="54"/>
      <c r="L77" s="54"/>
    </row>
    <row r="78" spans="2:12" ht="24.9" customHeight="1" thickTop="1">
      <c r="K78" s="54"/>
      <c r="L78" s="54"/>
    </row>
    <row r="79" spans="2:12" ht="24.9" customHeight="1">
      <c r="B79" s="26" t="s">
        <v>28</v>
      </c>
      <c r="C79" s="173" t="str">
        <f>IF(C20=M18,"※未承継期間における数値の入力は不要です。","")</f>
        <v/>
      </c>
      <c r="D79" s="34"/>
      <c r="E79" s="34"/>
      <c r="F79" s="34"/>
      <c r="G79" s="34"/>
      <c r="H79" s="34"/>
      <c r="I79" s="34"/>
      <c r="J79" s="102" t="str">
        <f>IF(COUNTBLANK(C82:D85)+COUNTBLANK(C89:D93)+COUNTBLANK(C97:D103)+COUNTBLANK(D107:D122)+COUNTBLANK(D129:D133)&gt;0,"未入力あり","入力完了")</f>
        <v>未入力あり</v>
      </c>
    </row>
    <row r="80" spans="2:12" ht="24.9" customHeight="1">
      <c r="B80" s="40" t="s">
        <v>235</v>
      </c>
      <c r="C80" s="60" t="s">
        <v>127</v>
      </c>
      <c r="D80" s="35"/>
    </row>
    <row r="81" spans="2:6" ht="24.9" customHeight="1">
      <c r="B81" s="36" t="s">
        <v>22</v>
      </c>
      <c r="C81" s="37" t="s">
        <v>76</v>
      </c>
      <c r="D81" s="37" t="s">
        <v>125</v>
      </c>
      <c r="E81" s="24"/>
      <c r="F81" s="24"/>
    </row>
    <row r="82" spans="2:6" ht="24.9" customHeight="1">
      <c r="B82" s="61" t="s">
        <v>91</v>
      </c>
      <c r="C82" s="8"/>
      <c r="D82" s="8"/>
    </row>
    <row r="83" spans="2:6" ht="24.9" customHeight="1">
      <c r="B83" s="61" t="s">
        <v>71</v>
      </c>
      <c r="C83" s="8"/>
      <c r="D83" s="8"/>
    </row>
    <row r="84" spans="2:6" ht="24.9" customHeight="1" thickBot="1">
      <c r="B84" s="62" t="s">
        <v>72</v>
      </c>
      <c r="C84" s="10"/>
      <c r="D84" s="10"/>
    </row>
    <row r="85" spans="2:6" ht="24.9" customHeight="1" thickTop="1">
      <c r="B85" s="63" t="s">
        <v>77</v>
      </c>
      <c r="C85" s="64">
        <f>SUM(C82:C84)</f>
        <v>0</v>
      </c>
      <c r="D85" s="64">
        <f>SUM(D82:D84)</f>
        <v>0</v>
      </c>
    </row>
    <row r="87" spans="2:6" ht="24.9" customHeight="1">
      <c r="B87" s="40" t="s">
        <v>236</v>
      </c>
      <c r="C87" s="60" t="s">
        <v>127</v>
      </c>
      <c r="D87" s="41"/>
    </row>
    <row r="88" spans="2:6" ht="24.9" customHeight="1">
      <c r="B88" s="36" t="s">
        <v>22</v>
      </c>
      <c r="C88" s="37" t="s">
        <v>76</v>
      </c>
      <c r="D88" s="37" t="s">
        <v>125</v>
      </c>
      <c r="E88" s="24"/>
      <c r="F88" s="24"/>
    </row>
    <row r="89" spans="2:6" ht="24.9" customHeight="1">
      <c r="B89" s="38" t="s">
        <v>73</v>
      </c>
      <c r="C89" s="8"/>
      <c r="D89" s="8"/>
    </row>
    <row r="90" spans="2:6" ht="24.9" customHeight="1">
      <c r="B90" s="65" t="s">
        <v>92</v>
      </c>
      <c r="C90" s="13">
        <f>C82</f>
        <v>0</v>
      </c>
      <c r="D90" s="13">
        <f>D82</f>
        <v>0</v>
      </c>
    </row>
    <row r="91" spans="2:6" ht="24.9" customHeight="1">
      <c r="B91" s="65" t="s">
        <v>74</v>
      </c>
      <c r="C91" s="13">
        <f>C83</f>
        <v>0</v>
      </c>
      <c r="D91" s="13">
        <f>D83</f>
        <v>0</v>
      </c>
    </row>
    <row r="92" spans="2:6" ht="24.9" customHeight="1" thickBot="1">
      <c r="B92" s="66" t="s">
        <v>75</v>
      </c>
      <c r="C92" s="9"/>
      <c r="D92" s="9"/>
    </row>
    <row r="93" spans="2:6" ht="24.9" customHeight="1" thickTop="1">
      <c r="B93" s="42" t="s">
        <v>30</v>
      </c>
      <c r="C93" s="14">
        <f>SUM(C89:C92)</f>
        <v>0</v>
      </c>
      <c r="D93" s="14">
        <f>SUM(D89:D92)</f>
        <v>0</v>
      </c>
    </row>
    <row r="94" spans="2:6" ht="24.9" customHeight="1">
      <c r="B94" s="43"/>
    </row>
    <row r="95" spans="2:6" ht="24.9" customHeight="1">
      <c r="B95" s="40" t="s">
        <v>234</v>
      </c>
      <c r="C95" s="35"/>
      <c r="D95" s="35"/>
    </row>
    <row r="96" spans="2:6" ht="24.9" customHeight="1">
      <c r="B96" s="44" t="s">
        <v>22</v>
      </c>
      <c r="C96" s="37" t="s">
        <v>162</v>
      </c>
      <c r="D96" s="37" t="s">
        <v>125</v>
      </c>
      <c r="E96" s="24"/>
      <c r="F96" s="24"/>
    </row>
    <row r="97" spans="2:6" ht="24.9" customHeight="1">
      <c r="B97" s="38" t="s">
        <v>249</v>
      </c>
      <c r="C97" s="8"/>
      <c r="D97" s="8"/>
    </row>
    <row r="98" spans="2:6" ht="24.9" customHeight="1">
      <c r="B98" s="38" t="s">
        <v>233</v>
      </c>
      <c r="C98" s="8"/>
      <c r="D98" s="8"/>
    </row>
    <row r="99" spans="2:6" ht="24.9" customHeight="1">
      <c r="B99" s="38" t="s">
        <v>31</v>
      </c>
      <c r="C99" s="8"/>
      <c r="D99" s="8"/>
    </row>
    <row r="100" spans="2:6" ht="24.9" customHeight="1" thickBot="1">
      <c r="B100" s="39" t="s">
        <v>29</v>
      </c>
      <c r="C100" s="10"/>
      <c r="D100" s="10"/>
    </row>
    <row r="101" spans="2:6" ht="24.9" customHeight="1" thickTop="1" thickBot="1">
      <c r="B101" s="45" t="s">
        <v>32</v>
      </c>
      <c r="C101" s="15">
        <f>SUM(C97:C100)</f>
        <v>0</v>
      </c>
      <c r="D101" s="15">
        <f>SUM(D97:D100)</f>
        <v>0</v>
      </c>
    </row>
    <row r="102" spans="2:6" ht="24.9" customHeight="1" thickTop="1" thickBot="1">
      <c r="B102" s="46" t="s">
        <v>250</v>
      </c>
      <c r="C102" s="11"/>
      <c r="D102" s="11"/>
    </row>
    <row r="103" spans="2:6" ht="24.9" customHeight="1" thickTop="1">
      <c r="B103" s="42" t="s">
        <v>30</v>
      </c>
      <c r="C103" s="14">
        <f>C97+C98+C99+C100+C102</f>
        <v>0</v>
      </c>
      <c r="D103" s="14">
        <f>D97+D98+D99+D100+D102</f>
        <v>0</v>
      </c>
    </row>
    <row r="104" spans="2:6" ht="24.9" customHeight="1">
      <c r="B104" s="43"/>
      <c r="C104" s="35"/>
      <c r="D104" s="35"/>
    </row>
    <row r="105" spans="2:6" ht="24.9" customHeight="1">
      <c r="B105" s="40" t="s">
        <v>182</v>
      </c>
    </row>
    <row r="106" spans="2:6" ht="24.9" customHeight="1">
      <c r="B106" s="44" t="s">
        <v>22</v>
      </c>
      <c r="C106" s="79" t="s">
        <v>131</v>
      </c>
      <c r="D106" s="79" t="s">
        <v>129</v>
      </c>
      <c r="E106" s="233"/>
      <c r="F106" s="233"/>
    </row>
    <row r="107" spans="2:6" ht="24.9" customHeight="1">
      <c r="B107" s="38" t="s">
        <v>88</v>
      </c>
      <c r="C107" s="13">
        <f>'【個人】1回目＞計算用シート'!E107</f>
        <v>0</v>
      </c>
      <c r="D107" s="107">
        <f>D30</f>
        <v>0</v>
      </c>
      <c r="E107" s="154"/>
      <c r="F107" s="154"/>
    </row>
    <row r="108" spans="2:6" ht="24.9" customHeight="1">
      <c r="B108" s="38" t="s">
        <v>93</v>
      </c>
      <c r="C108" s="13">
        <f>'【個人】1回目＞計算用シート'!E108</f>
        <v>0</v>
      </c>
      <c r="D108" s="107">
        <f t="shared" ref="D108:D109" si="0">D31</f>
        <v>0</v>
      </c>
      <c r="E108" s="154"/>
      <c r="F108" s="154"/>
    </row>
    <row r="109" spans="2:6" ht="24.9" customHeight="1">
      <c r="B109" s="38" t="s">
        <v>78</v>
      </c>
      <c r="C109" s="13">
        <f>'【個人】1回目＞計算用シート'!E109</f>
        <v>0</v>
      </c>
      <c r="D109" s="107">
        <f t="shared" si="0"/>
        <v>0</v>
      </c>
      <c r="E109" s="154"/>
      <c r="F109" s="154"/>
    </row>
    <row r="110" spans="2:6" ht="24.9" customHeight="1">
      <c r="B110" s="38" t="s">
        <v>238</v>
      </c>
      <c r="C110" s="13">
        <f>'【個人】1回目＞計算用シート'!E110</f>
        <v>0</v>
      </c>
      <c r="D110" s="107">
        <f>D133</f>
        <v>0</v>
      </c>
      <c r="E110" s="154"/>
      <c r="F110" s="154"/>
    </row>
    <row r="111" spans="2:6" ht="24.9" customHeight="1">
      <c r="B111" s="38" t="s">
        <v>87</v>
      </c>
      <c r="C111" s="13">
        <f>'【個人】1回目＞計算用シート'!E111</f>
        <v>0</v>
      </c>
      <c r="D111" s="107">
        <f>D109-D110</f>
        <v>0</v>
      </c>
      <c r="E111" s="154"/>
      <c r="F111" s="154"/>
    </row>
    <row r="112" spans="2:6" ht="24.9" customHeight="1">
      <c r="B112" s="38" t="s">
        <v>239</v>
      </c>
      <c r="C112" s="13">
        <f>'【個人】1回目＞計算用シート'!E112</f>
        <v>0</v>
      </c>
      <c r="D112" s="107">
        <f>D111-D130</f>
        <v>0</v>
      </c>
      <c r="E112" s="154"/>
      <c r="F112" s="154"/>
    </row>
    <row r="113" spans="2:8" ht="24.9" customHeight="1">
      <c r="B113" s="38" t="s">
        <v>183</v>
      </c>
      <c r="C113" s="13">
        <f>'【個人】1回目＞計算用シート'!E113</f>
        <v>0</v>
      </c>
      <c r="D113" s="107">
        <f>D85</f>
        <v>0</v>
      </c>
      <c r="E113" s="154"/>
      <c r="F113" s="154"/>
    </row>
    <row r="114" spans="2:8" ht="24.9" customHeight="1">
      <c r="B114" s="38" t="s">
        <v>184</v>
      </c>
      <c r="C114" s="13">
        <f>'【個人】1回目＞計算用シート'!E114</f>
        <v>0</v>
      </c>
      <c r="D114" s="107">
        <f>D93</f>
        <v>0</v>
      </c>
      <c r="E114" s="154"/>
      <c r="F114" s="154"/>
    </row>
    <row r="115" spans="2:8" ht="24.9" customHeight="1">
      <c r="B115" s="38" t="s">
        <v>232</v>
      </c>
      <c r="C115" s="13">
        <f>'【個人】1回目＞計算用シート'!E115</f>
        <v>0</v>
      </c>
      <c r="D115" s="150"/>
      <c r="E115" s="155"/>
      <c r="F115" s="155"/>
    </row>
    <row r="116" spans="2:8" ht="24.9" customHeight="1">
      <c r="B116" s="38" t="s">
        <v>231</v>
      </c>
      <c r="C116" s="13">
        <f>'【個人】1回目＞計算用シート'!E116</f>
        <v>0</v>
      </c>
      <c r="D116" s="150"/>
      <c r="E116" s="155"/>
      <c r="F116" s="155"/>
    </row>
    <row r="117" spans="2:8" ht="24.9" customHeight="1">
      <c r="B117" s="38" t="s">
        <v>187</v>
      </c>
      <c r="C117" s="13">
        <f>'【個人】1回目＞計算用シート'!E117</f>
        <v>0</v>
      </c>
      <c r="D117" s="107">
        <f>D103</f>
        <v>0</v>
      </c>
      <c r="E117" s="154"/>
      <c r="F117" s="154"/>
    </row>
    <row r="118" spans="2:8" ht="24.9" customHeight="1">
      <c r="B118" s="38" t="s">
        <v>34</v>
      </c>
      <c r="C118" s="13">
        <f>'【個人】1回目＞計算用シート'!E118</f>
        <v>0</v>
      </c>
      <c r="D118" s="107">
        <f>D101</f>
        <v>0</v>
      </c>
      <c r="E118" s="154"/>
      <c r="F118" s="154"/>
    </row>
    <row r="119" spans="2:8" ht="24.9" customHeight="1">
      <c r="B119" s="38" t="s">
        <v>35</v>
      </c>
      <c r="C119" s="13">
        <f>'【個人】1回目＞計算用シート'!E119</f>
        <v>0</v>
      </c>
      <c r="D119" s="107">
        <f>D102</f>
        <v>0</v>
      </c>
      <c r="E119" s="154"/>
      <c r="F119" s="154"/>
      <c r="G119" s="73"/>
      <c r="H119" s="73"/>
    </row>
    <row r="120" spans="2:8" ht="24.9" customHeight="1">
      <c r="B120" s="49" t="s">
        <v>188</v>
      </c>
      <c r="C120" s="13">
        <f>'【個人】1回目＞計算用シート'!E120</f>
        <v>0</v>
      </c>
      <c r="D120" s="107">
        <f>D111+D114+D117</f>
        <v>0</v>
      </c>
      <c r="E120" s="154"/>
      <c r="F120" s="154"/>
      <c r="G120" s="74"/>
      <c r="H120" s="57"/>
    </row>
    <row r="121" spans="2:8" ht="24.9" customHeight="1">
      <c r="B121" s="38" t="s">
        <v>230</v>
      </c>
      <c r="C121" s="153">
        <f>'【個人】1回目＞計算用シート'!E121</f>
        <v>0</v>
      </c>
      <c r="D121" s="181"/>
      <c r="E121" s="156"/>
      <c r="F121" s="156"/>
    </row>
    <row r="122" spans="2:8" ht="23.4" customHeight="1">
      <c r="B122" s="38" t="s">
        <v>185</v>
      </c>
      <c r="C122" s="13">
        <f>'【個人】1回目＞計算用シート'!E122</f>
        <v>0</v>
      </c>
      <c r="D122" s="107">
        <f>IFERROR(D120/D121,)</f>
        <v>0</v>
      </c>
      <c r="E122" s="154"/>
      <c r="F122" s="154"/>
    </row>
    <row r="123" spans="2:8" ht="18">
      <c r="B123" s="77" t="str">
        <f>IF(SUM(D107:D117)=0,"◆「①売上高」∼「⑪減価償却額」の全ての項目が0になることは基本的にはございません。各項目が正しく入力されているか、ご確認をお願いします。","")</f>
        <v>◆「①売上高」∼「⑪減価償却額」の全ての項目が0になることは基本的にはございません。各項目が正しく入力されているか、ご確認をお願いします。</v>
      </c>
      <c r="C123" s="78"/>
      <c r="D123" s="78"/>
    </row>
    <row r="124" spans="2:8" ht="18">
      <c r="B124" s="77" t="str">
        <f>IF(D121&lt;0.1,"◆「⑬従業員数」が0になることは基本的にはございません。各項目が0.1以上の数字で正しく入力されているか、ご確認をお願いします。","")</f>
        <v>◆「⑬従業員数」が0になることは基本的にはございません。各項目が0.1以上の数字で正しく入力されているか、ご確認をお願いします。</v>
      </c>
      <c r="C124" s="78"/>
      <c r="D124" s="78"/>
    </row>
    <row r="125" spans="2:8" ht="18">
      <c r="B125" s="77"/>
      <c r="C125" s="78"/>
      <c r="D125" s="78"/>
    </row>
    <row r="126" spans="2:8" ht="18">
      <c r="B126" s="77"/>
      <c r="C126" s="78"/>
      <c r="D126" s="78"/>
    </row>
    <row r="127" spans="2:8" ht="24.9" customHeight="1">
      <c r="B127" s="24" t="s">
        <v>79</v>
      </c>
      <c r="D127" s="197"/>
      <c r="E127" s="198"/>
    </row>
    <row r="128" spans="2:8" ht="24.9" customHeight="1">
      <c r="B128" s="68" t="s">
        <v>80</v>
      </c>
      <c r="C128" s="79" t="s">
        <v>131</v>
      </c>
      <c r="D128" s="79" t="s">
        <v>129</v>
      </c>
      <c r="E128" s="233"/>
      <c r="F128" s="233"/>
    </row>
    <row r="129" spans="2:23" ht="24.9" customHeight="1">
      <c r="B129" s="69" t="s">
        <v>82</v>
      </c>
      <c r="C129" s="159">
        <f>'【個人】1回目＞計算用シート'!E129</f>
        <v>0</v>
      </c>
      <c r="D129" s="108">
        <f>D33</f>
        <v>0</v>
      </c>
      <c r="E129" s="157"/>
      <c r="F129" s="157"/>
    </row>
    <row r="130" spans="2:23" ht="24.9" customHeight="1">
      <c r="B130" s="69" t="s">
        <v>83</v>
      </c>
      <c r="C130" s="159">
        <f>'【個人】1回目＞計算用シート'!E130</f>
        <v>0</v>
      </c>
      <c r="D130" s="109"/>
      <c r="E130" s="158"/>
      <c r="F130" s="158"/>
    </row>
    <row r="131" spans="2:23" ht="24.9" customHeight="1">
      <c r="B131" s="69" t="s">
        <v>84</v>
      </c>
      <c r="C131" s="159">
        <f>'【個人】1回目＞計算用シート'!E131</f>
        <v>0</v>
      </c>
      <c r="D131" s="108">
        <f>D35</f>
        <v>0</v>
      </c>
      <c r="E131" s="157"/>
      <c r="F131" s="157"/>
    </row>
    <row r="132" spans="2:23" ht="24.9" customHeight="1" thickBot="1">
      <c r="B132" s="70" t="s">
        <v>85</v>
      </c>
      <c r="C132" s="160">
        <f>'【個人】1回目＞計算用シート'!E132</f>
        <v>0</v>
      </c>
      <c r="D132" s="110">
        <f>D36</f>
        <v>0</v>
      </c>
      <c r="E132" s="157"/>
      <c r="F132" s="157"/>
    </row>
    <row r="133" spans="2:23" ht="24.9" customHeight="1" thickTop="1">
      <c r="B133" s="71" t="s">
        <v>86</v>
      </c>
      <c r="C133" s="72">
        <f>'【個人】1回目＞計算用シート'!E133</f>
        <v>0</v>
      </c>
      <c r="D133" s="106">
        <f>D129-D130-D131+D132</f>
        <v>0</v>
      </c>
      <c r="E133" s="157"/>
      <c r="F133" s="157"/>
    </row>
    <row r="134" spans="2:23" ht="24.9" customHeight="1">
      <c r="K134" s="54"/>
      <c r="L134" s="54"/>
    </row>
    <row r="135" spans="2:23" ht="24" customHeight="1">
      <c r="B135" s="38" t="s">
        <v>189</v>
      </c>
      <c r="C135" s="151"/>
      <c r="D135" s="152">
        <f>IFERROR(IF(C120&lt;0,(D120-C120)/C120*-1,IF(C120&gt;0,(D120-C120)/C120,IF(AND(C120=0,D120&gt;0),1,0))),0)</f>
        <v>0</v>
      </c>
      <c r="E135" s="50"/>
      <c r="F135" s="50"/>
      <c r="K135" s="54"/>
      <c r="L135" s="54"/>
    </row>
    <row r="136" spans="2:23" ht="24.9" customHeight="1">
      <c r="B136" s="38" t="s">
        <v>190</v>
      </c>
      <c r="C136" s="151"/>
      <c r="D136" s="152">
        <f>IFERROR(IF(C122&lt;0,(D122-C122)/C122*-1,IF(C122&gt;0,(D122-C122)/C122,IF(AND(C122=0,D122&gt;0),1,0))),0)</f>
        <v>0</v>
      </c>
      <c r="E136" s="50"/>
      <c r="F136" s="50"/>
      <c r="K136" s="54"/>
      <c r="L136" s="54"/>
    </row>
    <row r="137" spans="2:23" ht="24.9" customHeight="1">
      <c r="B137" s="35"/>
      <c r="C137" s="35"/>
      <c r="D137" s="50"/>
    </row>
    <row r="138" spans="2:23" ht="24.9" customHeight="1">
      <c r="B138" s="26" t="s">
        <v>130</v>
      </c>
      <c r="C138" s="34"/>
      <c r="D138" s="34"/>
      <c r="E138" s="34"/>
      <c r="F138" s="34"/>
      <c r="G138" s="34"/>
      <c r="H138" s="34"/>
      <c r="I138" s="34"/>
      <c r="J138" s="102" t="str" cm="1">
        <f t="array" ref="J138">_xlfn.IFS(
  AND(C18="該当なし",C19= "該当なし"), "ー",
  AND(C18="該当あり",C19= "該当あり"), IF((COUNTBLANK(C143:E144)+COUNTBLANK(D152:D153)) &gt; 0, "未入力あり", "入力完了"),
  AND(C18="該当あり",C19= "該当なし"), IF((COUNTBLANK(C143:E144)) &gt; 0, "未入力あり", "入力完了"),
  AND(C18="該当なし",C19= "該当あり"), IF((COUNTBLANK(C152:D153)) &gt; 0, "未入力あり", "入力完了"),
  TRUE, "未入力あり"
)</f>
        <v>未入力あり</v>
      </c>
      <c r="K138" s="111"/>
      <c r="N138" s="112"/>
      <c r="O138" s="112"/>
      <c r="P138" s="112"/>
      <c r="Q138" s="192"/>
      <c r="R138" s="192"/>
      <c r="S138" s="192"/>
      <c r="T138" s="192"/>
    </row>
    <row r="139" spans="2:23" ht="24.9" customHeight="1">
      <c r="B139" s="21" t="s">
        <v>136</v>
      </c>
      <c r="N139" s="112"/>
      <c r="O139" s="112"/>
      <c r="P139" s="112"/>
      <c r="Q139" s="112"/>
      <c r="R139" s="112"/>
      <c r="S139" s="112"/>
      <c r="T139" s="112"/>
    </row>
    <row r="140" spans="2:23" ht="24.9" customHeight="1">
      <c r="N140" s="112"/>
      <c r="O140" s="112"/>
      <c r="P140" s="112"/>
      <c r="Q140" s="112"/>
      <c r="R140" s="112"/>
      <c r="S140" s="112"/>
      <c r="T140" s="112"/>
    </row>
    <row r="141" spans="2:23" ht="24.9" customHeight="1">
      <c r="B141" s="22" t="s">
        <v>138</v>
      </c>
      <c r="L141" s="176" t="s">
        <v>204</v>
      </c>
      <c r="M141" s="176"/>
      <c r="N141" s="176"/>
      <c r="O141" s="176"/>
      <c r="P141" s="176"/>
      <c r="Q141" s="176"/>
      <c r="R141" s="176"/>
      <c r="S141" s="176"/>
      <c r="T141" s="176"/>
    </row>
    <row r="142" spans="2:23" ht="39" customHeight="1">
      <c r="B142" s="44" t="s">
        <v>97</v>
      </c>
      <c r="C142" s="165" t="s">
        <v>198</v>
      </c>
      <c r="D142" s="83" t="s">
        <v>193</v>
      </c>
      <c r="E142" s="235" t="s">
        <v>192</v>
      </c>
      <c r="F142" s="236"/>
      <c r="G142" s="35"/>
      <c r="H142" s="113"/>
      <c r="L142" s="176" t="s">
        <v>197</v>
      </c>
      <c r="M142" s="176"/>
      <c r="N142" s="176"/>
      <c r="O142" s="176"/>
      <c r="P142" s="176"/>
      <c r="Q142" s="176"/>
      <c r="R142" s="176"/>
      <c r="S142" s="176"/>
      <c r="T142" s="176"/>
    </row>
    <row r="143" spans="2:23" ht="24.9" customHeight="1">
      <c r="B143" s="52" t="s">
        <v>119</v>
      </c>
      <c r="C143" s="166">
        <f>'【個人】1回目＞計算用シート'!D143</f>
        <v>0</v>
      </c>
      <c r="D143" s="100" t="str">
        <f>IF('【個人】1回目＞計算用シート'!E143="","",'【個人】1回目＞計算用シート'!E143)</f>
        <v/>
      </c>
      <c r="E143" s="237" t="str">
        <f>IF(C16="","",C16)</f>
        <v/>
      </c>
      <c r="F143" s="238"/>
      <c r="G143" s="35"/>
      <c r="H143" s="113"/>
      <c r="L143" s="176" t="s">
        <v>258</v>
      </c>
      <c r="M143" s="176"/>
      <c r="N143" s="176"/>
      <c r="O143" s="176"/>
      <c r="P143" s="176"/>
      <c r="Q143" s="176"/>
      <c r="R143" s="176"/>
      <c r="S143" s="176"/>
      <c r="T143" s="176"/>
      <c r="V143" s="116"/>
      <c r="W143" s="117"/>
    </row>
    <row r="144" spans="2:23" ht="24.9" customHeight="1">
      <c r="B144" s="44" t="s">
        <v>139</v>
      </c>
      <c r="C144" s="167" t="str">
        <f>IF('【個人】1回目＞計算用シート'!C144="","",'【個人】1回目＞計算用シート'!C144+50)</f>
        <v/>
      </c>
      <c r="D144" s="159" t="str">
        <f>IF('【個人】1回目＞計算用シート'!E144="","",'【個人】1回目＞計算用シート'!E144)</f>
        <v/>
      </c>
      <c r="E144" s="193"/>
      <c r="F144" s="194"/>
      <c r="G144" s="35"/>
      <c r="H144" s="114"/>
      <c r="L144" s="176" t="s">
        <v>259</v>
      </c>
      <c r="M144" s="176"/>
      <c r="N144" s="176"/>
      <c r="O144" s="176"/>
      <c r="P144" s="176"/>
      <c r="Q144" s="176"/>
      <c r="R144" s="176"/>
      <c r="S144" s="176"/>
      <c r="T144" s="176"/>
      <c r="V144" s="118"/>
      <c r="W144" s="119"/>
    </row>
    <row r="145" spans="2:29" ht="24.9" customHeight="1" thickBot="1">
      <c r="D145"/>
      <c r="E145"/>
      <c r="F145"/>
      <c r="G145" s="67"/>
      <c r="H145" s="67"/>
      <c r="I145" s="47"/>
      <c r="J145"/>
      <c r="L145" s="176" t="s">
        <v>209</v>
      </c>
      <c r="N145" s="112"/>
      <c r="O145" s="112"/>
      <c r="P145" s="115"/>
      <c r="Q145" s="115"/>
      <c r="R145" s="115"/>
      <c r="S145" s="115"/>
      <c r="T145" s="115"/>
      <c r="V145" s="118"/>
      <c r="W145" s="119"/>
    </row>
    <row r="146" spans="2:29" ht="52.95" customHeight="1" thickTop="1" thickBot="1">
      <c r="B146" s="175" t="s">
        <v>208</v>
      </c>
      <c r="C146" s="186" t="str" cm="1">
        <f t="array" ref="C146">_xlfn.IFS(AND(C18="該当あり",C144&lt;=E144),L141,AND(C18="該当あり",C144&gt;E144),L142,TRUE,"ー")</f>
        <v>ー</v>
      </c>
      <c r="D146" s="187"/>
      <c r="E146" s="187"/>
      <c r="F146" s="187"/>
      <c r="G146" s="187"/>
      <c r="H146" s="120"/>
      <c r="I146" s="121"/>
      <c r="J146" s="1"/>
      <c r="N146" s="112"/>
      <c r="O146" s="112"/>
      <c r="P146" s="115"/>
      <c r="Q146" s="115"/>
      <c r="R146" s="162"/>
      <c r="S146" s="162"/>
      <c r="T146" s="162"/>
      <c r="U146" s="162"/>
      <c r="V146" s="162"/>
      <c r="W146" s="162"/>
      <c r="X146" s="162"/>
      <c r="Y146" s="162"/>
      <c r="Z146" s="162"/>
      <c r="AA146" s="162"/>
      <c r="AB146" s="162"/>
      <c r="AC146" s="162"/>
    </row>
    <row r="147" spans="2:29" ht="12" customHeight="1" thickTop="1" thickBot="1">
      <c r="D147"/>
      <c r="E147"/>
      <c r="F147"/>
      <c r="G147" s="67"/>
      <c r="H147" s="67"/>
      <c r="I147" s="47"/>
      <c r="J147"/>
      <c r="N147" s="112"/>
      <c r="O147" s="112"/>
      <c r="P147" s="115"/>
      <c r="Q147" s="115"/>
      <c r="R147" s="115"/>
      <c r="S147" s="115"/>
      <c r="T147" s="115"/>
      <c r="V147" s="118"/>
      <c r="W147" s="119"/>
    </row>
    <row r="148" spans="2:29" ht="52.95" customHeight="1" thickTop="1" thickBot="1">
      <c r="B148" s="175" t="s">
        <v>211</v>
      </c>
      <c r="C148" s="186" t="str" cm="1">
        <f t="array" ref="C148">_xlfn.IFS(
  C146="ー", "ー",
  C146=L141, L145,
  AND(C146=L142,D135&gt;=0.015,D136&gt;=0.015), L143,
  AND(C146=L142,OR(D135&lt;0.015,D136&lt;0.015)), L144,
  TRUE, "ー"
)</f>
        <v>ー</v>
      </c>
      <c r="D148" s="187"/>
      <c r="E148" s="187"/>
      <c r="F148" s="187"/>
      <c r="G148" s="187"/>
      <c r="H148" s="120"/>
      <c r="I148" s="121"/>
      <c r="J148" s="1"/>
      <c r="L148" s="179"/>
      <c r="M148" s="178"/>
      <c r="N148" s="112"/>
      <c r="O148" s="179"/>
      <c r="P148" s="180"/>
      <c r="Q148" s="115"/>
      <c r="R148" s="162"/>
      <c r="S148" s="162"/>
      <c r="T148" s="162"/>
      <c r="U148" s="162"/>
      <c r="V148" s="162"/>
      <c r="W148" s="162"/>
      <c r="X148" s="162"/>
      <c r="Y148" s="162"/>
      <c r="Z148" s="162"/>
      <c r="AA148" s="162"/>
      <c r="AB148" s="162"/>
      <c r="AC148" s="162"/>
    </row>
    <row r="149" spans="2:29" ht="24.9" customHeight="1" thickTop="1">
      <c r="B149" s="21" t="s">
        <v>137</v>
      </c>
      <c r="D149"/>
      <c r="E149"/>
      <c r="F149"/>
      <c r="G149" s="67"/>
      <c r="H149" s="67"/>
      <c r="I149" s="47"/>
      <c r="J149"/>
      <c r="M149" s="161"/>
      <c r="N149" s="163"/>
      <c r="O149" s="163"/>
      <c r="P149" s="164"/>
      <c r="Q149" s="164"/>
      <c r="R149" s="119"/>
      <c r="S149" s="119"/>
      <c r="T149" s="119"/>
      <c r="U149" s="119"/>
      <c r="V149" s="119"/>
      <c r="W149" s="119"/>
      <c r="X149" s="119"/>
      <c r="Y149" s="119"/>
      <c r="Z149" s="119"/>
      <c r="AA149" s="119"/>
      <c r="AB149" s="119"/>
      <c r="AC149" s="119"/>
    </row>
    <row r="150" spans="2:29" ht="24.9" customHeight="1">
      <c r="B150" s="22" t="s">
        <v>124</v>
      </c>
      <c r="D150"/>
      <c r="E150"/>
      <c r="F150"/>
      <c r="G150" s="67"/>
      <c r="H150" s="67"/>
      <c r="I150" s="47"/>
      <c r="J150"/>
      <c r="M150" s="161"/>
      <c r="N150" s="163"/>
      <c r="O150" s="163"/>
      <c r="P150" s="164"/>
      <c r="Q150" s="164"/>
      <c r="R150" s="119"/>
      <c r="S150" s="119"/>
      <c r="T150" s="119"/>
      <c r="U150" s="119"/>
      <c r="V150" s="119"/>
      <c r="W150" s="119"/>
      <c r="X150" s="119"/>
      <c r="Y150" s="119"/>
      <c r="Z150" s="119"/>
      <c r="AA150" s="119"/>
      <c r="AB150" s="119"/>
      <c r="AC150" s="119"/>
    </row>
    <row r="151" spans="2:29" ht="39" customHeight="1">
      <c r="B151" s="44" t="s">
        <v>97</v>
      </c>
      <c r="C151" s="83" t="s">
        <v>196</v>
      </c>
      <c r="D151" s="83" t="s">
        <v>195</v>
      </c>
      <c r="E151" s="105"/>
      <c r="F151" s="234"/>
      <c r="G151" s="234"/>
      <c r="H151" s="113"/>
      <c r="M151" s="161"/>
      <c r="N151" s="163"/>
      <c r="O151" s="163"/>
      <c r="P151" s="164"/>
      <c r="Q151" s="164"/>
      <c r="R151" s="119"/>
      <c r="S151" s="119"/>
      <c r="T151" s="119"/>
      <c r="U151" s="119"/>
      <c r="V151" s="119"/>
      <c r="W151" s="119"/>
      <c r="X151" s="119"/>
      <c r="Y151" s="119"/>
      <c r="Z151" s="119"/>
      <c r="AA151" s="119"/>
      <c r="AB151" s="119"/>
      <c r="AC151" s="119"/>
    </row>
    <row r="152" spans="2:29" ht="24.9" customHeight="1">
      <c r="B152" s="52" t="s">
        <v>119</v>
      </c>
      <c r="C152" s="100" t="str">
        <f>IF('【個人】1回目＞計算用シート'!E152="","",'【個人】1回目＞計算用シート'!E152)</f>
        <v/>
      </c>
      <c r="D152" s="100" t="str">
        <f>IF(C16="","",C16)</f>
        <v/>
      </c>
      <c r="E152" s="122"/>
      <c r="F152" s="234"/>
      <c r="G152" s="234"/>
      <c r="H152" s="113"/>
      <c r="M152" s="161"/>
      <c r="N152" s="163"/>
      <c r="O152" s="163"/>
      <c r="P152" s="164"/>
      <c r="Q152" s="164"/>
      <c r="S152" s="119"/>
      <c r="T152" s="119"/>
      <c r="U152" s="119"/>
      <c r="V152" s="119"/>
      <c r="W152" s="119"/>
      <c r="X152" s="119"/>
      <c r="Y152" s="119"/>
      <c r="Z152" s="119"/>
      <c r="AA152" s="119"/>
      <c r="AB152" s="119"/>
      <c r="AC152" s="119"/>
    </row>
    <row r="153" spans="2:29" ht="24.9" customHeight="1">
      <c r="B153" s="44" t="s">
        <v>139</v>
      </c>
      <c r="C153" s="159" t="str">
        <f>IF('【個人】1回目＞計算用シート'!E153="","",'【個人】1回目＞計算用シート'!E153)</f>
        <v/>
      </c>
      <c r="D153" s="16"/>
      <c r="E153" s="123"/>
      <c r="F153" s="234"/>
      <c r="G153" s="234"/>
      <c r="H153" s="114"/>
      <c r="M153" s="161"/>
      <c r="N153" s="163"/>
      <c r="O153" s="163"/>
      <c r="P153" s="164"/>
      <c r="Q153" s="164"/>
      <c r="S153" s="119"/>
      <c r="T153" s="119"/>
      <c r="U153" s="119"/>
      <c r="V153" s="119"/>
      <c r="W153" s="119"/>
      <c r="X153" s="119"/>
      <c r="Y153" s="119"/>
      <c r="Z153" s="119"/>
      <c r="AA153" s="119"/>
      <c r="AB153" s="119"/>
      <c r="AC153" s="119"/>
    </row>
    <row r="154" spans="2:29" ht="24.9" customHeight="1">
      <c r="D154"/>
      <c r="E154"/>
      <c r="F154"/>
      <c r="G154" s="67"/>
      <c r="H154" s="1"/>
      <c r="I154" s="47"/>
      <c r="J154"/>
      <c r="M154" s="161"/>
      <c r="N154" s="163"/>
      <c r="O154" s="163"/>
      <c r="P154" s="164"/>
      <c r="Q154" s="164"/>
      <c r="S154" s="119"/>
      <c r="T154" s="119"/>
      <c r="U154" s="119"/>
      <c r="V154" s="119"/>
      <c r="W154" s="119"/>
      <c r="X154" s="119"/>
      <c r="Y154" s="119"/>
      <c r="Z154" s="119"/>
      <c r="AA154" s="119"/>
      <c r="AB154" s="119"/>
      <c r="AC154" s="119"/>
    </row>
    <row r="155" spans="2:29" ht="24.9" customHeight="1">
      <c r="B155" s="21" t="s">
        <v>36</v>
      </c>
    </row>
  </sheetData>
  <sheetProtection algorithmName="SHA-512" hashValue="BDdHX2ep734rxojV1YA3w/9SOFJORDIpz9YL4kIO/wWKkx3JUs0XNUZD1ww0HbGLsV/5nAlCC5RN9M9EZAKIOw==" saltValue="6J0EVMdg36xX3cOpjxQ+mg==" spinCount="100000" sheet="1" selectLockedCells="1"/>
  <mergeCells count="51">
    <mergeCell ref="F152:G152"/>
    <mergeCell ref="F153:G153"/>
    <mergeCell ref="F151:G151"/>
    <mergeCell ref="Q138:T138"/>
    <mergeCell ref="E142:F142"/>
    <mergeCell ref="E143:F143"/>
    <mergeCell ref="E144:F144"/>
    <mergeCell ref="C146:G146"/>
    <mergeCell ref="C148:G148"/>
    <mergeCell ref="D127:E127"/>
    <mergeCell ref="E128:F128"/>
    <mergeCell ref="D73:J73"/>
    <mergeCell ref="D75:H75"/>
    <mergeCell ref="D76:H76"/>
    <mergeCell ref="D77:H77"/>
    <mergeCell ref="E106:F106"/>
    <mergeCell ref="D72:J72"/>
    <mergeCell ref="E36:F36"/>
    <mergeCell ref="G36:H36"/>
    <mergeCell ref="E37:F37"/>
    <mergeCell ref="G37:H37"/>
    <mergeCell ref="E38:F38"/>
    <mergeCell ref="G38:H38"/>
    <mergeCell ref="E39:F39"/>
    <mergeCell ref="G39:H39"/>
    <mergeCell ref="E41:H41"/>
    <mergeCell ref="E42:H42"/>
    <mergeCell ref="D71:J71"/>
    <mergeCell ref="E33:F33"/>
    <mergeCell ref="G33:H33"/>
    <mergeCell ref="E34:F34"/>
    <mergeCell ref="G34:H34"/>
    <mergeCell ref="E35:F35"/>
    <mergeCell ref="G35:H35"/>
    <mergeCell ref="E30:F30"/>
    <mergeCell ref="G30:H30"/>
    <mergeCell ref="E31:F31"/>
    <mergeCell ref="G31:H31"/>
    <mergeCell ref="E32:F32"/>
    <mergeCell ref="G32:H32"/>
    <mergeCell ref="B27:B29"/>
    <mergeCell ref="C27:C29"/>
    <mergeCell ref="D27:H27"/>
    <mergeCell ref="D28:D29"/>
    <mergeCell ref="E28:H28"/>
    <mergeCell ref="C12:D12"/>
    <mergeCell ref="H1:J1"/>
    <mergeCell ref="H2:I2"/>
    <mergeCell ref="H3:I3"/>
    <mergeCell ref="H4:I4"/>
    <mergeCell ref="H5:I5"/>
  </mergeCells>
  <phoneticPr fontId="2"/>
  <conditionalFormatting sqref="B142:H148">
    <cfRule type="expression" dxfId="61" priority="2">
      <formula>$C$18="該当なし"</formula>
    </cfRule>
  </conditionalFormatting>
  <conditionalFormatting sqref="B151:H154">
    <cfRule type="expression" dxfId="60" priority="3">
      <formula>$C$19="該当なし"</formula>
    </cfRule>
  </conditionalFormatting>
  <conditionalFormatting sqref="C15:C20">
    <cfRule type="containsBlanks" dxfId="59" priority="7">
      <formula>LEN(TRIM(C15))=0</formula>
    </cfRule>
  </conditionalFormatting>
  <conditionalFormatting sqref="C53:C54">
    <cfRule type="containsBlanks" dxfId="58" priority="9">
      <formula>LEN(TRIM(C53))=0</formula>
    </cfRule>
  </conditionalFormatting>
  <conditionalFormatting sqref="C56:C57 C59:C60">
    <cfRule type="containsBlanks" dxfId="57" priority="11">
      <formula>LEN(TRIM(C56))=0</formula>
    </cfRule>
  </conditionalFormatting>
  <conditionalFormatting sqref="C129:C132">
    <cfRule type="containsBlanks" dxfId="56" priority="16">
      <formula>LEN(TRIM(C129))=0</formula>
    </cfRule>
  </conditionalFormatting>
  <conditionalFormatting sqref="C30:D31 C33:D33 C35:D36 C38:D38 C42:D42 C82:D84 C89:D89 C92:D92 C97:D100 C102:D102 D130">
    <cfRule type="containsBlanks" dxfId="55" priority="19">
      <formula>LEN(TRIM(C30))=0</formula>
    </cfRule>
  </conditionalFormatting>
  <conditionalFormatting sqref="D115:D116 D121">
    <cfRule type="containsBlanks" dxfId="54" priority="15">
      <formula>LEN(TRIM(D115))=0</formula>
    </cfRule>
  </conditionalFormatting>
  <conditionalFormatting sqref="D153">
    <cfRule type="containsBlanks" dxfId="53" priority="13">
      <formula>LEN(TRIM(D153))=0</formula>
    </cfRule>
  </conditionalFormatting>
  <conditionalFormatting sqref="E144">
    <cfRule type="containsBlanks" dxfId="52" priority="17">
      <formula>LEN(TRIM(E144))=0</formula>
    </cfRule>
  </conditionalFormatting>
  <conditionalFormatting sqref="H1">
    <cfRule type="expression" dxfId="51" priority="21">
      <formula>LEN($H$1)&gt;1</formula>
    </cfRule>
  </conditionalFormatting>
  <conditionalFormatting sqref="J2:K6">
    <cfRule type="expression" dxfId="50" priority="20">
      <formula>$J2="未入力あり"</formula>
    </cfRule>
  </conditionalFormatting>
  <dataValidations count="9">
    <dataValidation type="decimal" allowBlank="1" showInputMessage="1" showErrorMessage="1" sqref="C47:C60" xr:uid="{AD218B46-9BA2-42D2-94E5-EF9B5D0EB8EB}">
      <formula1>-1E+99</formula1>
      <formula2>1E+99</formula2>
    </dataValidation>
    <dataValidation type="date" allowBlank="1" showInputMessage="1" showErrorMessage="1" error="日付形式で入力してください" sqref="C152:D152 E152 C143:E143" xr:uid="{7E141DF6-8ED3-47A1-A6D6-A797B5AC8608}">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121:E121" xr:uid="{A2D1CCDA-C9AA-445B-8E35-5F671465334E}">
      <formula1>0.1</formula1>
      <formula2>1E+99</formula2>
    </dataValidation>
    <dataValidation type="decimal" allowBlank="1" showInputMessage="1" showErrorMessage="1" error="半角数字で入力してください。" sqref="C131:C132 C144:E144 C30:H31 C33:H33 C35:H36 C38:H38 C42:D42 C82:D84 C89:D89 C92:D92 C97:D100 C102:D102 C107:C120 C153:E153 C130:E130 C129" xr:uid="{458068A3-A5AF-44D3-8073-B46B13CF1CE8}">
      <formula1>-1E+99</formula1>
      <formula2>1E+99</formula2>
    </dataValidation>
    <dataValidation type="textLength" imeMode="disabled" allowBlank="1" showInputMessage="1" showErrorMessage="1" sqref="C13" xr:uid="{23ECAAF4-9A6A-4C8E-8CC0-29512DF40DC8}">
      <formula1>6</formula1>
      <formula2>7</formula2>
    </dataValidation>
    <dataValidation type="date" allowBlank="1" showInputMessage="1" showErrorMessage="1" sqref="C14:C17" xr:uid="{204ED722-3630-48DC-90DD-430A0F99E0E0}">
      <formula1>45292</formula1>
      <formula2>72686</formula2>
    </dataValidation>
    <dataValidation type="list" allowBlank="1" showInputMessage="1" showErrorMessage="1" sqref="C18:C19" xr:uid="{3F50CAC8-9B87-46CE-8A94-295D45AA6D71}">
      <formula1>$M$16:$M$17</formula1>
    </dataValidation>
    <dataValidation type="list" allowBlank="1" showInputMessage="1" showErrorMessage="1" sqref="C20" xr:uid="{5A9F53FB-1194-41FE-BA51-E3004172520C}">
      <formula1>$M$18:$M$21</formula1>
    </dataValidation>
    <dataValidation allowBlank="1" showInputMessage="1" showErrorMessage="1" error="半角数字で入力してください。" sqref="F29 H29" xr:uid="{1441A358-B794-48A7-ACC8-BC3FDCD743CB}"/>
  </dataValidations>
  <pageMargins left="0.7" right="0.7" top="0.75" bottom="0.75" header="0.3" footer="0.3"/>
  <pageSetup paperSize="9" scale="16"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B227-75C4-434E-931B-78D8864224F6}">
  <sheetPr codeName="Sheet4">
    <tabColor rgb="FFFFFF00"/>
  </sheetPr>
  <dimension ref="A1:AC155"/>
  <sheetViews>
    <sheetView showGridLines="0" view="pageBreakPreview" zoomScale="81" zoomScaleNormal="85" zoomScaleSheetLayoutView="81"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4.19921875" style="21" hidden="1" customWidth="1"/>
    <col min="13" max="13" width="11.69921875" style="21" hidden="1" customWidth="1"/>
    <col min="14" max="14" width="4.69921875" style="21" customWidth="1"/>
    <col min="15" max="15" width="14.19921875" style="21" customWidth="1"/>
    <col min="16" max="16" width="11.69921875" style="21" customWidth="1"/>
    <col min="17" max="18" width="9" style="21" customWidth="1"/>
    <col min="19" max="16384" width="9" style="21"/>
  </cols>
  <sheetData>
    <row r="1" spans="1:15" ht="19.05" customHeight="1">
      <c r="A1" s="82" t="s">
        <v>199</v>
      </c>
      <c r="H1" s="195" t="str">
        <f>+IF(COUNTIF(J2:J6,"未入力あり")&gt;0,"※未入力の項目があります","")</f>
        <v>※未入力の項目があります</v>
      </c>
      <c r="I1" s="195"/>
      <c r="J1" s="195"/>
    </row>
    <row r="2" spans="1:15" ht="19.05" customHeight="1">
      <c r="B2" s="22" t="s">
        <v>0</v>
      </c>
      <c r="H2" s="196" t="str">
        <f>B9</f>
        <v>Ⅰ.事業者情報と報告概要</v>
      </c>
      <c r="I2" s="196"/>
      <c r="J2" s="101" t="str">
        <f>J9</f>
        <v>未入力あり</v>
      </c>
    </row>
    <row r="3" spans="1:15" ht="19.05" customHeight="1">
      <c r="B3" s="21" t="s">
        <v>246</v>
      </c>
      <c r="H3" s="196" t="str">
        <f>B22</f>
        <v>Ⅱ.年度事業化及び収益状況の概要</v>
      </c>
      <c r="I3" s="196"/>
      <c r="J3" s="101" t="str">
        <f>J22</f>
        <v>未入力あり</v>
      </c>
      <c r="O3"/>
    </row>
    <row r="4" spans="1:15" ht="19.05" customHeight="1">
      <c r="B4" s="23" t="s">
        <v>257</v>
      </c>
      <c r="H4" s="196" t="str">
        <f>B79</f>
        <v>Ⅲ.生産性向上に関する報告</v>
      </c>
      <c r="I4" s="196"/>
      <c r="J4" s="101" t="str">
        <f>J79</f>
        <v>未入力あり</v>
      </c>
    </row>
    <row r="5" spans="1:15" ht="19.05" customHeight="1">
      <c r="B5" s="25" t="s">
        <v>248</v>
      </c>
      <c r="D5" s="53"/>
      <c r="F5" s="53"/>
      <c r="H5" s="196" t="str">
        <f>B138</f>
        <v>Ⅳ.賃金引上げに関する報告</v>
      </c>
      <c r="I5" s="196"/>
      <c r="J5" s="101" t="str">
        <f>J138</f>
        <v>未入力あり</v>
      </c>
    </row>
    <row r="6" spans="1:15" ht="19.05" customHeight="1">
      <c r="B6" s="25" t="s">
        <v>1</v>
      </c>
      <c r="J6" s="104"/>
    </row>
    <row r="7" spans="1:15" ht="19.05" customHeight="1">
      <c r="B7" s="25" t="s">
        <v>94</v>
      </c>
    </row>
    <row r="8" spans="1:15" ht="19.05" customHeight="1">
      <c r="B8" s="25" t="s">
        <v>247</v>
      </c>
      <c r="J8" s="170" t="str">
        <f>IF(C20="","",IF(C20=M18,"※今回報告の入力者：承継者様","※今回報告の入力者：被承継者様"))</f>
        <v/>
      </c>
    </row>
    <row r="9" spans="1:15" ht="24.9" customHeight="1">
      <c r="B9" s="26" t="s">
        <v>2</v>
      </c>
      <c r="C9" s="27"/>
      <c r="D9" s="27"/>
      <c r="E9" s="27"/>
      <c r="F9" s="27"/>
      <c r="G9" s="27"/>
      <c r="H9" s="27"/>
      <c r="I9" s="27"/>
      <c r="J9" s="102" t="str">
        <f>IF(COUNTBLANK(C12:C20)&gt;0,"未入力あり","入力完了")</f>
        <v>未入力あり</v>
      </c>
    </row>
    <row r="10" spans="1:15" ht="24.9" customHeight="1">
      <c r="B10" s="22" t="s">
        <v>3</v>
      </c>
    </row>
    <row r="11" spans="1:15" ht="24.9" customHeight="1">
      <c r="B11" t="s">
        <v>226</v>
      </c>
      <c r="C11"/>
      <c r="D11"/>
      <c r="E11"/>
      <c r="F11"/>
      <c r="G11"/>
      <c r="H11"/>
    </row>
    <row r="12" spans="1:15" ht="24.9" customHeight="1">
      <c r="B12" s="28" t="s">
        <v>6</v>
      </c>
      <c r="C12" s="231">
        <f>'【個人】1回目＞計算用シート'!C12</f>
        <v>0</v>
      </c>
      <c r="D12" s="232"/>
      <c r="E12" s="21" t="s">
        <v>7</v>
      </c>
      <c r="F12" s="183"/>
      <c r="M12"/>
    </row>
    <row r="13" spans="1:15" ht="24.9" customHeight="1">
      <c r="B13" s="28" t="s">
        <v>8</v>
      </c>
      <c r="C13" s="97">
        <f>'【個人】1回目＞計算用シート'!C13</f>
        <v>0</v>
      </c>
      <c r="D13" t="s">
        <v>9</v>
      </c>
    </row>
    <row r="14" spans="1:15" ht="24.75" customHeight="1">
      <c r="B14" s="28" t="s">
        <v>220</v>
      </c>
      <c r="C14" s="99">
        <f>'【個人】1回目＞計算用シート'!C14</f>
        <v>0</v>
      </c>
      <c r="D14" s="182" t="s">
        <v>221</v>
      </c>
      <c r="F14"/>
    </row>
    <row r="15" spans="1:15" ht="24.9" customHeight="1">
      <c r="B15" s="28" t="s">
        <v>12</v>
      </c>
      <c r="C15" s="95"/>
      <c r="D15" s="29" t="s">
        <v>13</v>
      </c>
      <c r="E15"/>
      <c r="F15"/>
      <c r="G15"/>
      <c r="H15"/>
      <c r="L15"/>
    </row>
    <row r="16" spans="1:15" ht="24.9" customHeight="1">
      <c r="B16" s="28" t="s">
        <v>213</v>
      </c>
      <c r="C16" s="95"/>
      <c r="D16" s="29" t="s">
        <v>15</v>
      </c>
      <c r="E16"/>
      <c r="F16"/>
      <c r="G16"/>
      <c r="H16"/>
      <c r="L16" t="s">
        <v>202</v>
      </c>
      <c r="M16" t="s">
        <v>18</v>
      </c>
    </row>
    <row r="17" spans="2:15" ht="24.9" customHeight="1">
      <c r="B17" s="28" t="s">
        <v>214</v>
      </c>
      <c r="C17" s="99">
        <f>'【個人】1回目＞計算用シート'!C17</f>
        <v>0</v>
      </c>
      <c r="D17" s="96" t="s">
        <v>207</v>
      </c>
      <c r="E17"/>
      <c r="F17"/>
      <c r="G17"/>
      <c r="H17"/>
      <c r="L17"/>
      <c r="M17" t="s">
        <v>19</v>
      </c>
    </row>
    <row r="18" spans="2:15" ht="24.9" customHeight="1">
      <c r="B18" s="28" t="s">
        <v>134</v>
      </c>
      <c r="C18" s="97">
        <f>'【個人】1回目＞計算用シート'!C18</f>
        <v>0</v>
      </c>
      <c r="D18" t="s">
        <v>135</v>
      </c>
      <c r="E18"/>
      <c r="F18"/>
      <c r="G18"/>
      <c r="H18"/>
      <c r="I18"/>
      <c r="J18"/>
      <c r="L18" t="s">
        <v>201</v>
      </c>
      <c r="M18" t="s">
        <v>215</v>
      </c>
    </row>
    <row r="19" spans="2:15" ht="24.9" customHeight="1">
      <c r="B19" s="28" t="s">
        <v>95</v>
      </c>
      <c r="C19" s="97">
        <f>'【個人】1回目＞計算用シート'!C19</f>
        <v>0</v>
      </c>
      <c r="D19" t="s">
        <v>59</v>
      </c>
      <c r="E19"/>
      <c r="F19"/>
      <c r="G19"/>
      <c r="H19"/>
      <c r="I19"/>
      <c r="J19"/>
      <c r="L19"/>
      <c r="M19" t="s">
        <v>216</v>
      </c>
    </row>
    <row r="20" spans="2:15" ht="49.8" customHeight="1">
      <c r="B20" s="28" t="s">
        <v>200</v>
      </c>
      <c r="C20" s="177"/>
      <c r="D20" t="s">
        <v>219</v>
      </c>
      <c r="E20"/>
      <c r="F20"/>
      <c r="G20"/>
      <c r="H20"/>
      <c r="I20"/>
      <c r="J20"/>
      <c r="M20" s="21" t="s">
        <v>217</v>
      </c>
    </row>
    <row r="21" spans="2:15" ht="24.75" customHeight="1">
      <c r="C21"/>
      <c r="D21"/>
      <c r="E21"/>
      <c r="F21"/>
      <c r="G21"/>
      <c r="H21"/>
      <c r="I21"/>
      <c r="J21"/>
      <c r="M21" s="21" t="s">
        <v>218</v>
      </c>
      <c r="N21"/>
    </row>
    <row r="22" spans="2:15" ht="24.75" customHeight="1">
      <c r="B22" s="26" t="s">
        <v>20</v>
      </c>
      <c r="C22" s="171" t="str">
        <f>IF(C20=M18,"※未承継期間における数値の入力は不要です。","")</f>
        <v/>
      </c>
      <c r="D22" s="27"/>
      <c r="E22" s="27"/>
      <c r="F22" s="27"/>
      <c r="G22" s="27"/>
      <c r="H22" s="27"/>
      <c r="I22" s="27"/>
      <c r="J22" s="103" t="str">
        <f>IF(COUNTBLANK(C30:D39)+COUNTBLANK(C42:D42)+COUNTBLANK(C53:C54)+COUNTBLANK(C56:C57)+COUNTBLANK(C59:C60)&gt;0,"未入力あり","入力完了")</f>
        <v>未入力あり</v>
      </c>
      <c r="L22"/>
      <c r="M22"/>
      <c r="N22"/>
    </row>
    <row r="23" spans="2:15" ht="24.9" customHeight="1">
      <c r="B23" s="22" t="s">
        <v>21</v>
      </c>
      <c r="C23"/>
      <c r="D23"/>
      <c r="E23"/>
      <c r="F23"/>
      <c r="G23"/>
      <c r="H23"/>
      <c r="I23"/>
      <c r="J23"/>
      <c r="L23"/>
      <c r="M23"/>
      <c r="N23"/>
    </row>
    <row r="24" spans="2:15" ht="24.75" customHeight="1">
      <c r="B24" t="s">
        <v>123</v>
      </c>
      <c r="C24"/>
      <c r="D24"/>
      <c r="E24"/>
      <c r="F24"/>
      <c r="G24"/>
      <c r="H24"/>
      <c r="I24"/>
      <c r="J24"/>
      <c r="M24"/>
      <c r="N24"/>
    </row>
    <row r="25" spans="2:15" ht="24.75" customHeight="1">
      <c r="B25" s="81" t="s">
        <v>243</v>
      </c>
      <c r="C25" s="81"/>
      <c r="D25" s="81"/>
      <c r="E25" s="81"/>
      <c r="F25" s="81"/>
      <c r="G25" s="81"/>
      <c r="H25" s="81"/>
      <c r="I25" s="81"/>
      <c r="J25" s="81"/>
      <c r="L25"/>
      <c r="M25"/>
      <c r="N25"/>
      <c r="O25" s="54"/>
    </row>
    <row r="26" spans="2:15" ht="24.75" customHeight="1">
      <c r="B26" s="98" t="s">
        <v>244</v>
      </c>
      <c r="C26" s="81"/>
      <c r="D26" s="81"/>
      <c r="E26" s="81"/>
      <c r="F26" s="81"/>
      <c r="G26" s="81"/>
      <c r="H26" s="81"/>
      <c r="I26" s="81"/>
      <c r="L26"/>
      <c r="M26"/>
      <c r="N26"/>
      <c r="O26" s="54"/>
    </row>
    <row r="27" spans="2:15" ht="24.75" customHeight="1">
      <c r="B27" s="210" t="s">
        <v>60</v>
      </c>
      <c r="C27" s="212" t="s">
        <v>245</v>
      </c>
      <c r="D27" s="213" t="s">
        <v>23</v>
      </c>
      <c r="E27" s="213"/>
      <c r="F27" s="213"/>
      <c r="G27" s="213"/>
      <c r="H27" s="213"/>
      <c r="J27"/>
      <c r="N27"/>
      <c r="O27" s="54"/>
    </row>
    <row r="28" spans="2:15" ht="24.75" customHeight="1">
      <c r="B28" s="211"/>
      <c r="C28" s="212"/>
      <c r="D28" s="214" t="s">
        <v>126</v>
      </c>
      <c r="E28" s="215" t="s">
        <v>24</v>
      </c>
      <c r="F28" s="215"/>
      <c r="G28" s="215"/>
      <c r="H28" s="213"/>
      <c r="J28"/>
      <c r="N28"/>
      <c r="O28" s="54"/>
    </row>
    <row r="29" spans="2:15" ht="24.75" customHeight="1">
      <c r="B29" s="211"/>
      <c r="C29" s="212"/>
      <c r="D29" s="214"/>
      <c r="E29" s="48" t="s">
        <v>25</v>
      </c>
      <c r="F29" s="18"/>
      <c r="G29" s="48" t="s">
        <v>25</v>
      </c>
      <c r="H29" s="18"/>
      <c r="J29"/>
      <c r="L29"/>
      <c r="N29"/>
      <c r="O29" s="54"/>
    </row>
    <row r="30" spans="2:15" ht="24.75" customHeight="1">
      <c r="B30" s="30" t="s">
        <v>62</v>
      </c>
      <c r="C30" s="6"/>
      <c r="D30" s="6"/>
      <c r="E30" s="205"/>
      <c r="F30" s="205"/>
      <c r="G30" s="206"/>
      <c r="H30" s="207"/>
      <c r="J30"/>
      <c r="L30"/>
      <c r="M30"/>
      <c r="N30"/>
    </row>
    <row r="31" spans="2:15" ht="24.75" customHeight="1">
      <c r="B31" s="30" t="s">
        <v>61</v>
      </c>
      <c r="C31" s="6"/>
      <c r="D31" s="6"/>
      <c r="E31" s="205"/>
      <c r="F31" s="205"/>
      <c r="G31" s="206"/>
      <c r="H31" s="207"/>
      <c r="J31"/>
      <c r="L31"/>
      <c r="M31"/>
      <c r="N31"/>
    </row>
    <row r="32" spans="2:15" ht="24.75" customHeight="1">
      <c r="B32" s="30" t="s">
        <v>63</v>
      </c>
      <c r="C32" s="12">
        <f>C30-C31</f>
        <v>0</v>
      </c>
      <c r="D32" s="12">
        <f>D30-D31</f>
        <v>0</v>
      </c>
      <c r="E32" s="202">
        <f>E30-E31</f>
        <v>0</v>
      </c>
      <c r="F32" s="202"/>
      <c r="G32" s="203">
        <f>G30-G31</f>
        <v>0</v>
      </c>
      <c r="H32" s="204"/>
      <c r="J32"/>
      <c r="L32"/>
      <c r="M32"/>
      <c r="N32"/>
    </row>
    <row r="33" spans="1:14" ht="24.75" customHeight="1">
      <c r="B33" s="30" t="s">
        <v>64</v>
      </c>
      <c r="C33" s="6"/>
      <c r="D33" s="6"/>
      <c r="E33" s="205"/>
      <c r="F33" s="205"/>
      <c r="G33" s="206"/>
      <c r="H33" s="207"/>
      <c r="J33"/>
      <c r="L33"/>
      <c r="M33"/>
      <c r="N33"/>
    </row>
    <row r="34" spans="1:14" ht="24.75" customHeight="1">
      <c r="B34" s="30" t="s">
        <v>65</v>
      </c>
      <c r="C34" s="12">
        <f>C32-C33</f>
        <v>0</v>
      </c>
      <c r="D34" s="12">
        <f>D32-D33</f>
        <v>0</v>
      </c>
      <c r="E34" s="202">
        <f>E32-E33</f>
        <v>0</v>
      </c>
      <c r="F34" s="202"/>
      <c r="G34" s="203">
        <f>G32-G33</f>
        <v>0</v>
      </c>
      <c r="H34" s="204"/>
      <c r="J34"/>
      <c r="L34"/>
      <c r="M34"/>
      <c r="N34"/>
    </row>
    <row r="35" spans="1:14" ht="24.9" customHeight="1">
      <c r="B35" s="30" t="s">
        <v>66</v>
      </c>
      <c r="C35" s="6"/>
      <c r="D35" s="6"/>
      <c r="E35" s="205"/>
      <c r="F35" s="205"/>
      <c r="G35" s="206"/>
      <c r="H35" s="207"/>
      <c r="J35"/>
      <c r="L35"/>
      <c r="M35"/>
      <c r="N35"/>
    </row>
    <row r="36" spans="1:14" ht="24.9" customHeight="1">
      <c r="B36" s="30" t="s">
        <v>67</v>
      </c>
      <c r="C36" s="6"/>
      <c r="D36" s="6"/>
      <c r="E36" s="205"/>
      <c r="F36" s="205"/>
      <c r="G36" s="206"/>
      <c r="H36" s="207"/>
      <c r="J36"/>
      <c r="L36"/>
      <c r="M36"/>
      <c r="N36"/>
    </row>
    <row r="37" spans="1:14" ht="24.9" customHeight="1">
      <c r="B37" s="55" t="s">
        <v>68</v>
      </c>
      <c r="C37" s="12">
        <f>C34+C35-C36</f>
        <v>0</v>
      </c>
      <c r="D37" s="12">
        <f>D34+D35-D36</f>
        <v>0</v>
      </c>
      <c r="E37" s="202">
        <f>E34+E35-E36</f>
        <v>0</v>
      </c>
      <c r="F37" s="202"/>
      <c r="G37" s="203">
        <f>G34+G35-G36</f>
        <v>0</v>
      </c>
      <c r="H37" s="204"/>
      <c r="L37"/>
      <c r="M37"/>
    </row>
    <row r="38" spans="1:14" ht="24.9" customHeight="1">
      <c r="B38" s="30" t="s">
        <v>69</v>
      </c>
      <c r="C38" s="7"/>
      <c r="D38" s="7"/>
      <c r="E38" s="206"/>
      <c r="F38" s="206"/>
      <c r="G38" s="206"/>
      <c r="H38" s="207"/>
      <c r="L38"/>
      <c r="M38"/>
    </row>
    <row r="39" spans="1:14" s="54" customFormat="1" ht="24.9" customHeight="1">
      <c r="A39" s="21"/>
      <c r="B39" s="30" t="s">
        <v>70</v>
      </c>
      <c r="C39" s="12">
        <f>C37-C38</f>
        <v>0</v>
      </c>
      <c r="D39" s="12">
        <f>D37-D38</f>
        <v>0</v>
      </c>
      <c r="E39" s="203">
        <f>E37-E38</f>
        <v>0</v>
      </c>
      <c r="F39" s="203"/>
      <c r="G39" s="203">
        <f>G37-G38</f>
        <v>0</v>
      </c>
      <c r="H39" s="204"/>
      <c r="I39" s="21"/>
      <c r="M39"/>
    </row>
    <row r="40" spans="1:14" ht="24.9" customHeight="1">
      <c r="A40" s="54"/>
      <c r="C40" s="56"/>
      <c r="D40" s="56"/>
      <c r="E40" s="56"/>
      <c r="F40" s="57"/>
      <c r="G40" s="56"/>
      <c r="H40" s="58"/>
      <c r="I40" s="54"/>
    </row>
    <row r="41" spans="1:14" ht="24.9" customHeight="1">
      <c r="B41" s="31"/>
      <c r="C41" s="32" t="s">
        <v>162</v>
      </c>
      <c r="D41" s="32" t="s">
        <v>126</v>
      </c>
      <c r="E41" s="219" t="s">
        <v>26</v>
      </c>
      <c r="F41" s="219"/>
      <c r="G41" s="219"/>
      <c r="H41" s="220"/>
    </row>
    <row r="42" spans="1:14" ht="24.9" customHeight="1">
      <c r="B42" s="33" t="s">
        <v>27</v>
      </c>
      <c r="C42" s="19"/>
      <c r="D42" s="19"/>
      <c r="E42" s="217">
        <f>C42-D42</f>
        <v>0</v>
      </c>
      <c r="F42" s="217"/>
      <c r="G42" s="217"/>
      <c r="H42" s="218"/>
    </row>
    <row r="43" spans="1:14" ht="24.9" customHeight="1">
      <c r="M43" s="59"/>
    </row>
    <row r="44" spans="1:14" ht="24.9" customHeight="1">
      <c r="B44" s="22" t="s">
        <v>142</v>
      </c>
      <c r="K44" s="54"/>
      <c r="L44" s="54"/>
    </row>
    <row r="45" spans="1:14" ht="24.9" customHeight="1">
      <c r="B45" s="21" t="s">
        <v>143</v>
      </c>
      <c r="K45" s="54"/>
      <c r="L45" s="54"/>
    </row>
    <row r="46" spans="1:14" ht="24.9" customHeight="1">
      <c r="B46" s="125" t="s">
        <v>144</v>
      </c>
      <c r="C46" s="125"/>
      <c r="K46" s="54"/>
      <c r="L46" s="54"/>
    </row>
    <row r="47" spans="1:14" ht="24.9" customHeight="1">
      <c r="B47" s="126" t="s">
        <v>145</v>
      </c>
      <c r="C47" s="127">
        <f>D30</f>
        <v>0</v>
      </c>
      <c r="D47" s="128" t="s">
        <v>146</v>
      </c>
      <c r="E47" s="128"/>
      <c r="F47" s="128"/>
      <c r="G47" s="128"/>
      <c r="H47" s="128"/>
      <c r="K47" s="54"/>
      <c r="L47" s="54"/>
    </row>
    <row r="48" spans="1:14" ht="24.9" customHeight="1">
      <c r="B48" s="126" t="s">
        <v>147</v>
      </c>
      <c r="C48" s="127">
        <f>D31</f>
        <v>0</v>
      </c>
      <c r="D48" s="128"/>
      <c r="E48" s="128"/>
      <c r="F48" s="128"/>
      <c r="G48" s="128"/>
      <c r="H48" s="128"/>
      <c r="K48" s="54"/>
      <c r="L48" s="54"/>
    </row>
    <row r="49" spans="2:12" ht="24.9" customHeight="1">
      <c r="B49" s="126" t="s">
        <v>148</v>
      </c>
      <c r="C49" s="127">
        <f>D33</f>
        <v>0</v>
      </c>
      <c r="D49" s="128"/>
      <c r="E49" s="128"/>
      <c r="F49" s="128"/>
      <c r="G49" s="128"/>
      <c r="H49" s="128"/>
      <c r="K49" s="54"/>
      <c r="L49" s="54"/>
    </row>
    <row r="50" spans="2:12" ht="24.9" customHeight="1">
      <c r="B50" s="126" t="s">
        <v>149</v>
      </c>
      <c r="C50" s="127">
        <f>D36</f>
        <v>0</v>
      </c>
      <c r="D50" s="128"/>
      <c r="E50" s="128"/>
      <c r="F50" s="128"/>
      <c r="G50" s="128"/>
      <c r="H50" s="128"/>
      <c r="K50" s="54"/>
      <c r="L50" s="54"/>
    </row>
    <row r="51" spans="2:12" ht="24.9" customHeight="1">
      <c r="B51" s="126" t="s">
        <v>150</v>
      </c>
      <c r="C51" s="127">
        <f>D38</f>
        <v>0</v>
      </c>
      <c r="D51" s="128"/>
      <c r="E51" s="128"/>
      <c r="F51" s="128"/>
      <c r="G51" s="128"/>
      <c r="H51" s="128"/>
      <c r="K51" s="54"/>
      <c r="L51" s="54"/>
    </row>
    <row r="52" spans="2:12" ht="24.9" customHeight="1">
      <c r="B52" s="129" t="s">
        <v>151</v>
      </c>
      <c r="C52" s="127">
        <f>D35</f>
        <v>0</v>
      </c>
      <c r="D52" s="128"/>
      <c r="E52" s="128"/>
      <c r="F52" s="128"/>
      <c r="G52" s="128"/>
      <c r="H52" s="128"/>
      <c r="K52" s="54"/>
      <c r="L52" s="54"/>
    </row>
    <row r="53" spans="2:12" ht="24.9" customHeight="1">
      <c r="B53" s="126" t="s">
        <v>152</v>
      </c>
      <c r="C53" s="8"/>
      <c r="D53" s="128" t="s">
        <v>240</v>
      </c>
      <c r="E53" s="128"/>
      <c r="F53" s="128"/>
      <c r="G53" s="128"/>
      <c r="H53" s="128"/>
      <c r="K53" s="54"/>
      <c r="L53" s="54"/>
    </row>
    <row r="54" spans="2:12" ht="24.9" customHeight="1">
      <c r="B54" s="126" t="s">
        <v>153</v>
      </c>
      <c r="C54" s="130"/>
      <c r="D54" s="128" t="s">
        <v>241</v>
      </c>
      <c r="E54"/>
      <c r="F54"/>
      <c r="G54" s="128"/>
      <c r="H54" s="128"/>
      <c r="K54" s="54"/>
      <c r="L54" s="54"/>
    </row>
    <row r="55" spans="2:12" ht="9.9" customHeight="1">
      <c r="B55" s="131"/>
      <c r="C55" s="132"/>
      <c r="D55" s="133"/>
      <c r="E55" s="133"/>
      <c r="F55" s="133"/>
      <c r="G55" s="128"/>
      <c r="H55" s="128"/>
      <c r="K55" s="54"/>
      <c r="L55" s="54"/>
    </row>
    <row r="56" spans="2:12" ht="24.9" customHeight="1">
      <c r="B56" s="126" t="s">
        <v>154</v>
      </c>
      <c r="C56" s="130"/>
      <c r="D56" s="133" t="s">
        <v>155</v>
      </c>
      <c r="E56" s="128"/>
      <c r="F56" s="128"/>
      <c r="G56" s="128"/>
      <c r="H56" s="128"/>
      <c r="K56" s="54"/>
      <c r="L56" s="54"/>
    </row>
    <row r="57" spans="2:12" ht="24.9" customHeight="1">
      <c r="B57" s="126" t="s">
        <v>156</v>
      </c>
      <c r="C57" s="130"/>
      <c r="D57" s="133" t="s">
        <v>157</v>
      </c>
      <c r="E57" s="128"/>
      <c r="F57" s="128"/>
      <c r="G57" s="128"/>
      <c r="H57" s="128"/>
      <c r="K57" s="54"/>
      <c r="L57" s="54"/>
    </row>
    <row r="58" spans="2:12" ht="9.9" customHeight="1">
      <c r="B58" s="131"/>
      <c r="C58" s="132"/>
      <c r="D58" s="133"/>
      <c r="E58" s="133"/>
      <c r="F58" s="133"/>
      <c r="G58" s="128"/>
      <c r="H58" s="128"/>
      <c r="K58" s="54"/>
      <c r="L58" s="54"/>
    </row>
    <row r="59" spans="2:12" ht="24.9" customHeight="1">
      <c r="B59" s="126" t="s">
        <v>158</v>
      </c>
      <c r="C59" s="130"/>
      <c r="D59" s="133" t="s">
        <v>159</v>
      </c>
      <c r="E59" s="128"/>
      <c r="F59" s="128"/>
      <c r="G59" s="128"/>
      <c r="H59" s="128"/>
      <c r="K59" s="54"/>
      <c r="L59" s="54"/>
    </row>
    <row r="60" spans="2:12" ht="24.9" customHeight="1">
      <c r="B60" s="126" t="s">
        <v>160</v>
      </c>
      <c r="C60" s="130"/>
      <c r="D60" s="133" t="s">
        <v>191</v>
      </c>
      <c r="E60" s="128"/>
      <c r="F60" s="128"/>
      <c r="G60" s="128"/>
      <c r="H60" s="128"/>
      <c r="K60" s="54"/>
      <c r="L60" s="54"/>
    </row>
    <row r="61" spans="2:12" ht="24.9" customHeight="1">
      <c r="C61" s="74"/>
      <c r="D61" s="128"/>
      <c r="E61" s="128"/>
      <c r="F61" s="128"/>
      <c r="G61" s="128"/>
      <c r="H61" s="128"/>
      <c r="K61" s="54"/>
      <c r="L61" s="54"/>
    </row>
    <row r="62" spans="2:12" ht="24.9" customHeight="1">
      <c r="B62" s="22" t="s">
        <v>161</v>
      </c>
      <c r="C62" s="74"/>
      <c r="D62" s="128"/>
      <c r="E62" s="128"/>
      <c r="F62" s="128"/>
      <c r="G62" s="128"/>
      <c r="H62" s="128"/>
      <c r="K62" s="54"/>
      <c r="L62" s="54"/>
    </row>
    <row r="63" spans="2:12" ht="24.9" customHeight="1">
      <c r="B63" s="125" t="s">
        <v>144</v>
      </c>
      <c r="C63" s="134" t="s">
        <v>162</v>
      </c>
      <c r="D63" s="135" t="s">
        <v>163</v>
      </c>
      <c r="E63" s="128"/>
      <c r="F63" s="128"/>
      <c r="G63" s="128"/>
      <c r="H63" s="128"/>
      <c r="K63" s="54"/>
      <c r="L63" s="54"/>
    </row>
    <row r="64" spans="2:12" ht="24.9" customHeight="1">
      <c r="B64" s="61" t="s">
        <v>164</v>
      </c>
      <c r="C64" s="136">
        <f>C30</f>
        <v>0</v>
      </c>
      <c r="D64" s="136">
        <f>D30</f>
        <v>0</v>
      </c>
      <c r="E64" s="128"/>
      <c r="F64" s="128"/>
      <c r="G64" s="128"/>
      <c r="H64" s="128"/>
      <c r="K64" s="54"/>
      <c r="L64" s="54"/>
    </row>
    <row r="65" spans="2:12" ht="24.9" customHeight="1">
      <c r="B65" s="61" t="s">
        <v>165</v>
      </c>
      <c r="C65" s="136">
        <f>C32</f>
        <v>0</v>
      </c>
      <c r="D65" s="136">
        <f>D32</f>
        <v>0</v>
      </c>
      <c r="E65" s="128"/>
      <c r="F65" s="128"/>
      <c r="G65" s="128"/>
      <c r="H65" s="128"/>
      <c r="K65" s="54"/>
      <c r="L65" s="54"/>
    </row>
    <row r="66" spans="2:12" ht="24.9" customHeight="1" thickBot="1">
      <c r="B66" s="137" t="s">
        <v>166</v>
      </c>
      <c r="C66" s="138">
        <f>C37</f>
        <v>0</v>
      </c>
      <c r="D66" s="139"/>
      <c r="E66" s="128"/>
      <c r="F66" s="128"/>
      <c r="G66" s="128"/>
      <c r="H66" s="128"/>
      <c r="K66" s="54"/>
      <c r="L66" s="54"/>
    </row>
    <row r="67" spans="2:12" ht="24.9" customHeight="1">
      <c r="B67" s="140" t="s">
        <v>167</v>
      </c>
      <c r="C67" s="141">
        <f>C42</f>
        <v>0</v>
      </c>
      <c r="D67" s="141">
        <f>D42</f>
        <v>0</v>
      </c>
      <c r="E67" s="128"/>
      <c r="F67" s="128"/>
      <c r="G67" s="128"/>
      <c r="H67" s="128"/>
      <c r="K67" s="54"/>
      <c r="L67" s="54"/>
    </row>
    <row r="68" spans="2:12" ht="24.9" customHeight="1">
      <c r="C68" s="74"/>
      <c r="D68" s="128"/>
      <c r="E68" s="128"/>
      <c r="F68" s="128"/>
      <c r="G68" s="128"/>
      <c r="H68" s="128"/>
      <c r="K68" s="54"/>
      <c r="L68" s="54"/>
    </row>
    <row r="69" spans="2:12" ht="24.9" customHeight="1">
      <c r="B69" s="22" t="s">
        <v>168</v>
      </c>
      <c r="C69" s="142"/>
      <c r="D69" s="128"/>
      <c r="E69" s="128"/>
      <c r="F69" s="128"/>
      <c r="G69" s="128"/>
      <c r="H69" s="128"/>
      <c r="K69" s="54"/>
      <c r="L69" s="54"/>
    </row>
    <row r="70" spans="2:12" ht="24.9" customHeight="1">
      <c r="B70" s="125" t="s">
        <v>144</v>
      </c>
      <c r="C70" s="143" t="s">
        <v>169</v>
      </c>
      <c r="D70" s="128"/>
      <c r="E70" s="128"/>
      <c r="F70" s="128"/>
      <c r="G70" s="128"/>
      <c r="H70" s="128"/>
      <c r="K70" s="54"/>
      <c r="L70" s="54"/>
    </row>
    <row r="71" spans="2:12" ht="24.9" customHeight="1">
      <c r="B71" s="61" t="s">
        <v>170</v>
      </c>
      <c r="C71" s="144">
        <f>C56</f>
        <v>0</v>
      </c>
      <c r="D71" s="216" t="s">
        <v>171</v>
      </c>
      <c r="E71" s="209"/>
      <c r="F71" s="209"/>
      <c r="G71" s="209"/>
      <c r="H71" s="209"/>
      <c r="I71" s="209"/>
      <c r="J71" s="209"/>
      <c r="K71" s="54"/>
      <c r="L71" s="54"/>
    </row>
    <row r="72" spans="2:12" ht="24.9" customHeight="1">
      <c r="B72" s="61" t="s">
        <v>172</v>
      </c>
      <c r="C72" s="144">
        <f>C47-C48-C49-C50-C51-C52-C53-C54+'【個人】2回目＞計算用シート'!C72</f>
        <v>0</v>
      </c>
      <c r="D72" s="216" t="s">
        <v>242</v>
      </c>
      <c r="E72" s="209"/>
      <c r="F72" s="209"/>
      <c r="G72" s="209"/>
      <c r="H72" s="209"/>
      <c r="I72" s="209"/>
      <c r="J72" s="209"/>
      <c r="K72" s="54"/>
      <c r="L72" s="54"/>
    </row>
    <row r="73" spans="2:12" ht="24.9" customHeight="1">
      <c r="B73" s="61" t="s">
        <v>174</v>
      </c>
      <c r="C73" s="144">
        <f>C57</f>
        <v>0</v>
      </c>
      <c r="D73" s="216" t="s">
        <v>175</v>
      </c>
      <c r="E73" s="209"/>
      <c r="F73" s="209"/>
      <c r="G73" s="209"/>
      <c r="H73" s="209"/>
      <c r="I73" s="209"/>
      <c r="J73" s="209"/>
      <c r="K73" s="54"/>
      <c r="L73" s="54"/>
    </row>
    <row r="74" spans="2:12" ht="24.9" customHeight="1">
      <c r="B74" s="61" t="s">
        <v>176</v>
      </c>
      <c r="C74" s="144">
        <f>C48+C49+C50+C51-C52+C53+C54+'【個人】2回目＞計算用シート'!C74</f>
        <v>0</v>
      </c>
      <c r="D74" s="145" t="s">
        <v>252</v>
      </c>
      <c r="E74" s="146"/>
      <c r="F74" s="146"/>
      <c r="G74" s="146"/>
      <c r="H74" s="146"/>
      <c r="I74" s="146"/>
      <c r="J74" s="146"/>
      <c r="K74" s="54"/>
      <c r="L74" s="54"/>
    </row>
    <row r="75" spans="2:12" ht="24.9" customHeight="1">
      <c r="B75" s="61" t="s">
        <v>177</v>
      </c>
      <c r="C75" s="144">
        <f>IFERROR(INT(MAX((C72-C73)*C71/C74,0)),0)</f>
        <v>0</v>
      </c>
      <c r="D75" s="216" t="s">
        <v>178</v>
      </c>
      <c r="E75" s="209"/>
      <c r="F75" s="209"/>
      <c r="G75" s="209"/>
      <c r="H75" s="209"/>
      <c r="K75" s="54"/>
      <c r="L75" s="54"/>
    </row>
    <row r="76" spans="2:12" ht="24.9" customHeight="1" thickBot="1">
      <c r="B76" s="62" t="s">
        <v>179</v>
      </c>
      <c r="C76" s="147">
        <f>C59+C60</f>
        <v>0</v>
      </c>
      <c r="D76" s="216" t="s">
        <v>225</v>
      </c>
      <c r="E76" s="209"/>
      <c r="F76" s="209"/>
      <c r="G76" s="209"/>
      <c r="H76" s="209"/>
      <c r="K76" s="54"/>
      <c r="L76" s="54"/>
    </row>
    <row r="77" spans="2:12" ht="24.9" customHeight="1" thickTop="1" thickBot="1">
      <c r="B77" s="148" t="s">
        <v>180</v>
      </c>
      <c r="C77" s="149">
        <f>INT(IF(C76&gt;C71,0,IF(C75&gt;C71,C71-C76,C75-C76)))</f>
        <v>0</v>
      </c>
      <c r="D77" s="208" t="s">
        <v>181</v>
      </c>
      <c r="E77" s="209"/>
      <c r="F77" s="209"/>
      <c r="G77" s="209"/>
      <c r="H77" s="209"/>
      <c r="K77" s="54"/>
      <c r="L77" s="54"/>
    </row>
    <row r="78" spans="2:12" ht="24.9" customHeight="1" thickTop="1">
      <c r="K78" s="54"/>
      <c r="L78" s="54"/>
    </row>
    <row r="79" spans="2:12" ht="24.9" customHeight="1">
      <c r="B79" s="26" t="s">
        <v>28</v>
      </c>
      <c r="C79" s="173" t="str">
        <f>IF(C20=M18,"※未承継期間における数値の入力は不要です。","")</f>
        <v/>
      </c>
      <c r="D79" s="34"/>
      <c r="E79" s="34"/>
      <c r="F79" s="34"/>
      <c r="G79" s="34"/>
      <c r="H79" s="34"/>
      <c r="I79" s="34"/>
      <c r="J79" s="102" t="str">
        <f>IF(COUNTBLANK(C82:D85)+COUNTBLANK(C89:D93)+COUNTBLANK(C97:D103)+COUNTBLANK(D107:D122)+COUNTBLANK(D129:D133)&gt;0,"未入力あり","入力完了")</f>
        <v>未入力あり</v>
      </c>
    </row>
    <row r="80" spans="2:12" ht="24.9" customHeight="1">
      <c r="B80" s="40" t="s">
        <v>235</v>
      </c>
      <c r="C80" s="60" t="s">
        <v>127</v>
      </c>
      <c r="D80" s="35"/>
    </row>
    <row r="81" spans="2:6" ht="24.9" customHeight="1">
      <c r="B81" s="36" t="s">
        <v>22</v>
      </c>
      <c r="C81" s="37" t="s">
        <v>76</v>
      </c>
      <c r="D81" s="37" t="s">
        <v>125</v>
      </c>
      <c r="E81" s="24"/>
      <c r="F81" s="24"/>
    </row>
    <row r="82" spans="2:6" ht="24.9" customHeight="1">
      <c r="B82" s="61" t="s">
        <v>91</v>
      </c>
      <c r="C82" s="8"/>
      <c r="D82" s="8"/>
    </row>
    <row r="83" spans="2:6" ht="24.9" customHeight="1">
      <c r="B83" s="61" t="s">
        <v>71</v>
      </c>
      <c r="C83" s="8"/>
      <c r="D83" s="8"/>
    </row>
    <row r="84" spans="2:6" ht="24.9" customHeight="1" thickBot="1">
      <c r="B84" s="62" t="s">
        <v>72</v>
      </c>
      <c r="C84" s="10"/>
      <c r="D84" s="10"/>
    </row>
    <row r="85" spans="2:6" ht="24.9" customHeight="1" thickTop="1">
      <c r="B85" s="63" t="s">
        <v>77</v>
      </c>
      <c r="C85" s="64">
        <f>SUM(C82:C84)</f>
        <v>0</v>
      </c>
      <c r="D85" s="64">
        <f>SUM(D82:D84)</f>
        <v>0</v>
      </c>
    </row>
    <row r="87" spans="2:6" ht="24.9" customHeight="1">
      <c r="B87" s="40" t="s">
        <v>236</v>
      </c>
      <c r="C87" s="60" t="s">
        <v>127</v>
      </c>
      <c r="D87" s="41"/>
    </row>
    <row r="88" spans="2:6" ht="24.9" customHeight="1">
      <c r="B88" s="36" t="s">
        <v>22</v>
      </c>
      <c r="C88" s="37" t="s">
        <v>76</v>
      </c>
      <c r="D88" s="37" t="s">
        <v>125</v>
      </c>
      <c r="E88" s="24"/>
      <c r="F88" s="24"/>
    </row>
    <row r="89" spans="2:6" ht="24.9" customHeight="1">
      <c r="B89" s="38" t="s">
        <v>73</v>
      </c>
      <c r="C89" s="8"/>
      <c r="D89" s="8"/>
    </row>
    <row r="90" spans="2:6" ht="24.9" customHeight="1">
      <c r="B90" s="65" t="s">
        <v>92</v>
      </c>
      <c r="C90" s="13">
        <f>C82</f>
        <v>0</v>
      </c>
      <c r="D90" s="13">
        <f>D82</f>
        <v>0</v>
      </c>
    </row>
    <row r="91" spans="2:6" ht="24.9" customHeight="1">
      <c r="B91" s="65" t="s">
        <v>74</v>
      </c>
      <c r="C91" s="13">
        <f>C83</f>
        <v>0</v>
      </c>
      <c r="D91" s="13">
        <f>D83</f>
        <v>0</v>
      </c>
    </row>
    <row r="92" spans="2:6" ht="24.9" customHeight="1" thickBot="1">
      <c r="B92" s="66" t="s">
        <v>75</v>
      </c>
      <c r="C92" s="9"/>
      <c r="D92" s="9"/>
    </row>
    <row r="93" spans="2:6" ht="24.9" customHeight="1" thickTop="1">
      <c r="B93" s="42" t="s">
        <v>30</v>
      </c>
      <c r="C93" s="14">
        <f>SUM(C89:C92)</f>
        <v>0</v>
      </c>
      <c r="D93" s="14">
        <f>SUM(D89:D92)</f>
        <v>0</v>
      </c>
    </row>
    <row r="94" spans="2:6" ht="24.9" customHeight="1">
      <c r="B94" s="43"/>
    </row>
    <row r="95" spans="2:6" ht="24.9" customHeight="1">
      <c r="B95" s="40" t="s">
        <v>234</v>
      </c>
      <c r="C95" s="35"/>
      <c r="D95" s="35"/>
    </row>
    <row r="96" spans="2:6" ht="24.9" customHeight="1">
      <c r="B96" s="44" t="s">
        <v>22</v>
      </c>
      <c r="C96" s="37" t="s">
        <v>162</v>
      </c>
      <c r="D96" s="37" t="s">
        <v>125</v>
      </c>
      <c r="E96" s="24"/>
      <c r="F96" s="24"/>
    </row>
    <row r="97" spans="2:6" ht="24.9" customHeight="1">
      <c r="B97" s="38" t="s">
        <v>249</v>
      </c>
      <c r="C97" s="8"/>
      <c r="D97" s="8"/>
    </row>
    <row r="98" spans="2:6" ht="24.9" customHeight="1">
      <c r="B98" s="38" t="s">
        <v>233</v>
      </c>
      <c r="C98" s="8"/>
      <c r="D98" s="8"/>
    </row>
    <row r="99" spans="2:6" ht="24.9" customHeight="1">
      <c r="B99" s="38" t="s">
        <v>31</v>
      </c>
      <c r="C99" s="8"/>
      <c r="D99" s="8"/>
    </row>
    <row r="100" spans="2:6" ht="24.9" customHeight="1" thickBot="1">
      <c r="B100" s="39" t="s">
        <v>29</v>
      </c>
      <c r="C100" s="10"/>
      <c r="D100" s="10"/>
    </row>
    <row r="101" spans="2:6" ht="24.9" customHeight="1" thickTop="1" thickBot="1">
      <c r="B101" s="45" t="s">
        <v>32</v>
      </c>
      <c r="C101" s="15">
        <f>SUM(C97:C100)</f>
        <v>0</v>
      </c>
      <c r="D101" s="15">
        <f>SUM(D97:D100)</f>
        <v>0</v>
      </c>
    </row>
    <row r="102" spans="2:6" ht="24.9" customHeight="1" thickTop="1" thickBot="1">
      <c r="B102" s="46" t="s">
        <v>250</v>
      </c>
      <c r="C102" s="11"/>
      <c r="D102" s="11"/>
    </row>
    <row r="103" spans="2:6" ht="24.9" customHeight="1" thickTop="1">
      <c r="B103" s="42" t="s">
        <v>30</v>
      </c>
      <c r="C103" s="14">
        <f>C97+C98+C99+C100+C102</f>
        <v>0</v>
      </c>
      <c r="D103" s="14">
        <f>D97+D98+D99+D100+D102</f>
        <v>0</v>
      </c>
    </row>
    <row r="104" spans="2:6" ht="24.9" customHeight="1">
      <c r="B104" s="43"/>
      <c r="C104" s="35"/>
      <c r="D104" s="35"/>
    </row>
    <row r="105" spans="2:6" ht="24.9" customHeight="1">
      <c r="B105" s="40" t="s">
        <v>182</v>
      </c>
    </row>
    <row r="106" spans="2:6" ht="24.9" customHeight="1">
      <c r="B106" s="44" t="s">
        <v>22</v>
      </c>
      <c r="C106" s="79" t="s">
        <v>131</v>
      </c>
      <c r="D106" s="79" t="s">
        <v>129</v>
      </c>
      <c r="E106" s="233"/>
      <c r="F106" s="233"/>
    </row>
    <row r="107" spans="2:6" ht="24.9" customHeight="1">
      <c r="B107" s="38" t="s">
        <v>88</v>
      </c>
      <c r="C107" s="13">
        <f>'【個人】2回目＞計算用シート'!D107</f>
        <v>0</v>
      </c>
      <c r="D107" s="107">
        <f>D30</f>
        <v>0</v>
      </c>
      <c r="E107" s="154"/>
      <c r="F107" s="154"/>
    </row>
    <row r="108" spans="2:6" ht="24.9" customHeight="1">
      <c r="B108" s="38" t="s">
        <v>93</v>
      </c>
      <c r="C108" s="13">
        <f>'【個人】2回目＞計算用シート'!D108</f>
        <v>0</v>
      </c>
      <c r="D108" s="107">
        <f t="shared" ref="D108:D109" si="0">D31</f>
        <v>0</v>
      </c>
      <c r="E108" s="154"/>
      <c r="F108" s="154"/>
    </row>
    <row r="109" spans="2:6" ht="24.9" customHeight="1">
      <c r="B109" s="38" t="s">
        <v>78</v>
      </c>
      <c r="C109" s="13">
        <f>'【個人】2回目＞計算用シート'!D109</f>
        <v>0</v>
      </c>
      <c r="D109" s="107">
        <f t="shared" si="0"/>
        <v>0</v>
      </c>
      <c r="E109" s="154"/>
      <c r="F109" s="154"/>
    </row>
    <row r="110" spans="2:6" ht="24.9" customHeight="1">
      <c r="B110" s="38" t="s">
        <v>89</v>
      </c>
      <c r="C110" s="13">
        <f>'【個人】2回目＞計算用シート'!D110</f>
        <v>0</v>
      </c>
      <c r="D110" s="107">
        <f>D133</f>
        <v>0</v>
      </c>
      <c r="E110" s="154"/>
      <c r="F110" s="154"/>
    </row>
    <row r="111" spans="2:6" ht="24.9" customHeight="1">
      <c r="B111" s="38" t="s">
        <v>87</v>
      </c>
      <c r="C111" s="13">
        <f>'【個人】2回目＞計算用シート'!D111</f>
        <v>0</v>
      </c>
      <c r="D111" s="107">
        <f>D109-D110</f>
        <v>0</v>
      </c>
      <c r="E111" s="154"/>
      <c r="F111" s="154"/>
    </row>
    <row r="112" spans="2:6" ht="24.9" customHeight="1">
      <c r="B112" s="38" t="s">
        <v>239</v>
      </c>
      <c r="C112" s="13">
        <f>'【個人】2回目＞計算用シート'!D112</f>
        <v>0</v>
      </c>
      <c r="D112" s="107">
        <f>D111-D130</f>
        <v>0</v>
      </c>
      <c r="E112" s="154"/>
      <c r="F112" s="154"/>
    </row>
    <row r="113" spans="2:8" ht="24.9" customHeight="1">
      <c r="B113" s="38" t="s">
        <v>183</v>
      </c>
      <c r="C113" s="13">
        <f>'【個人】2回目＞計算用シート'!D113</f>
        <v>0</v>
      </c>
      <c r="D113" s="107">
        <f>D85</f>
        <v>0</v>
      </c>
      <c r="E113" s="154"/>
      <c r="F113" s="154"/>
    </row>
    <row r="114" spans="2:8" ht="24.9" customHeight="1">
      <c r="B114" s="38" t="s">
        <v>184</v>
      </c>
      <c r="C114" s="13">
        <f>'【個人】2回目＞計算用シート'!D114</f>
        <v>0</v>
      </c>
      <c r="D114" s="107">
        <f>D93</f>
        <v>0</v>
      </c>
      <c r="E114" s="154"/>
      <c r="F114" s="154"/>
    </row>
    <row r="115" spans="2:8" ht="24.9" customHeight="1">
      <c r="B115" s="38" t="s">
        <v>232</v>
      </c>
      <c r="C115" s="13">
        <f>'【個人】2回目＞計算用シート'!D115</f>
        <v>0</v>
      </c>
      <c r="D115" s="150"/>
      <c r="E115" s="155"/>
      <c r="F115" s="155"/>
    </row>
    <row r="116" spans="2:8" ht="24.9" customHeight="1">
      <c r="B116" s="38" t="s">
        <v>231</v>
      </c>
      <c r="C116" s="13">
        <f>'【個人】2回目＞計算用シート'!D116</f>
        <v>0</v>
      </c>
      <c r="D116" s="150"/>
      <c r="E116" s="155"/>
      <c r="F116" s="155"/>
    </row>
    <row r="117" spans="2:8" ht="24.9" customHeight="1">
      <c r="B117" s="38" t="s">
        <v>187</v>
      </c>
      <c r="C117" s="13">
        <f>'【個人】2回目＞計算用シート'!D117</f>
        <v>0</v>
      </c>
      <c r="D117" s="107">
        <f>D103</f>
        <v>0</v>
      </c>
      <c r="E117" s="154"/>
      <c r="F117" s="154"/>
    </row>
    <row r="118" spans="2:8" ht="24.9" customHeight="1">
      <c r="B118" s="38" t="s">
        <v>34</v>
      </c>
      <c r="C118" s="13">
        <f>'【個人】2回目＞計算用シート'!D118</f>
        <v>0</v>
      </c>
      <c r="D118" s="107">
        <f>D101</f>
        <v>0</v>
      </c>
      <c r="E118" s="154"/>
      <c r="F118" s="154"/>
    </row>
    <row r="119" spans="2:8" ht="24.9" customHeight="1">
      <c r="B119" s="38" t="s">
        <v>35</v>
      </c>
      <c r="C119" s="13">
        <f>'【個人】2回目＞計算用シート'!D119</f>
        <v>0</v>
      </c>
      <c r="D119" s="107">
        <f>D102</f>
        <v>0</v>
      </c>
      <c r="E119" s="154"/>
      <c r="F119" s="154"/>
      <c r="G119" s="73"/>
      <c r="H119" s="73"/>
    </row>
    <row r="120" spans="2:8" ht="24.9" customHeight="1">
      <c r="B120" s="49" t="s">
        <v>188</v>
      </c>
      <c r="C120" s="13">
        <f>'【個人】2回目＞計算用シート'!D120</f>
        <v>0</v>
      </c>
      <c r="D120" s="107">
        <f>D111+D114+D117</f>
        <v>0</v>
      </c>
      <c r="E120" s="154"/>
      <c r="F120" s="154"/>
      <c r="G120" s="74"/>
      <c r="H120" s="57"/>
    </row>
    <row r="121" spans="2:8" ht="24.9" customHeight="1">
      <c r="B121" s="38" t="s">
        <v>230</v>
      </c>
      <c r="C121" s="153">
        <f>'【個人】2回目＞計算用シート'!D121</f>
        <v>0</v>
      </c>
      <c r="D121" s="181"/>
      <c r="E121" s="156"/>
      <c r="F121" s="156"/>
    </row>
    <row r="122" spans="2:8" ht="23.4" customHeight="1">
      <c r="B122" s="38" t="s">
        <v>185</v>
      </c>
      <c r="C122" s="13">
        <f>'【個人】2回目＞計算用シート'!D122</f>
        <v>0</v>
      </c>
      <c r="D122" s="107">
        <f>IFERROR(D120/D121,)</f>
        <v>0</v>
      </c>
      <c r="E122" s="154"/>
      <c r="F122" s="154"/>
    </row>
    <row r="123" spans="2:8" ht="18">
      <c r="B123" s="77" t="str">
        <f>IF(SUM(D107:D117)=0,"◆「①売上高」∼「⑪減価償却額」の全ての項目が0になることは基本的にはございません。各項目が正しく入力されているか、ご確認をお願いします。","")</f>
        <v>◆「①売上高」∼「⑪減価償却額」の全ての項目が0になることは基本的にはございません。各項目が正しく入力されているか、ご確認をお願いします。</v>
      </c>
      <c r="C123" s="78"/>
      <c r="D123" s="78"/>
    </row>
    <row r="124" spans="2:8" ht="18">
      <c r="B124" s="77" t="str">
        <f>IF(D121&lt;0.1,"◆「⑬従業員数」が0になることは基本的にはございません。各項目が0.1以上の数字で正しく入力されているか、ご確認をお願いします。","")</f>
        <v>◆「⑬従業員数」が0になることは基本的にはございません。各項目が0.1以上の数字で正しく入力されているか、ご確認をお願いします。</v>
      </c>
      <c r="C124" s="78"/>
      <c r="D124" s="78"/>
    </row>
    <row r="125" spans="2:8" ht="18">
      <c r="B125" s="77"/>
      <c r="C125" s="78"/>
      <c r="D125" s="78"/>
    </row>
    <row r="126" spans="2:8" ht="18">
      <c r="B126" s="77"/>
      <c r="C126" s="78"/>
      <c r="D126" s="78"/>
    </row>
    <row r="127" spans="2:8" ht="24.9" customHeight="1">
      <c r="B127" s="24" t="s">
        <v>79</v>
      </c>
      <c r="D127" s="197"/>
      <c r="E127" s="198"/>
    </row>
    <row r="128" spans="2:8" ht="24.9" customHeight="1">
      <c r="B128" s="68" t="s">
        <v>80</v>
      </c>
      <c r="C128" s="79" t="s">
        <v>131</v>
      </c>
      <c r="D128" s="79" t="s">
        <v>129</v>
      </c>
      <c r="E128" s="233"/>
      <c r="F128" s="233"/>
    </row>
    <row r="129" spans="2:23" ht="24.9" customHeight="1">
      <c r="B129" s="69" t="s">
        <v>82</v>
      </c>
      <c r="C129" s="159">
        <f>'【個人】2回目＞計算用シート'!D129</f>
        <v>0</v>
      </c>
      <c r="D129" s="108">
        <f>D33</f>
        <v>0</v>
      </c>
      <c r="E129" s="157"/>
      <c r="F129" s="157"/>
    </row>
    <row r="130" spans="2:23" ht="24.9" customHeight="1">
      <c r="B130" s="69" t="s">
        <v>83</v>
      </c>
      <c r="C130" s="159">
        <f>'【個人】2回目＞計算用シート'!D130</f>
        <v>0</v>
      </c>
      <c r="D130" s="109"/>
      <c r="E130" s="158"/>
      <c r="F130" s="158"/>
    </row>
    <row r="131" spans="2:23" ht="24.9" customHeight="1">
      <c r="B131" s="69" t="s">
        <v>84</v>
      </c>
      <c r="C131" s="159">
        <f>'【個人】2回目＞計算用シート'!D131</f>
        <v>0</v>
      </c>
      <c r="D131" s="108">
        <f>D35</f>
        <v>0</v>
      </c>
      <c r="E131" s="157"/>
      <c r="F131" s="157"/>
    </row>
    <row r="132" spans="2:23" ht="24.9" customHeight="1" thickBot="1">
      <c r="B132" s="70" t="s">
        <v>85</v>
      </c>
      <c r="C132" s="160">
        <f>'【個人】2回目＞計算用シート'!D132</f>
        <v>0</v>
      </c>
      <c r="D132" s="110">
        <f>D36</f>
        <v>0</v>
      </c>
      <c r="E132" s="157"/>
      <c r="F132" s="157"/>
    </row>
    <row r="133" spans="2:23" ht="24.9" customHeight="1" thickTop="1">
      <c r="B133" s="71" t="s">
        <v>86</v>
      </c>
      <c r="C133" s="72">
        <f>'【個人】2回目＞計算用シート'!D133</f>
        <v>0</v>
      </c>
      <c r="D133" s="106">
        <f>D129-D130-D131+D132</f>
        <v>0</v>
      </c>
      <c r="E133" s="157"/>
      <c r="F133" s="157"/>
    </row>
    <row r="134" spans="2:23" ht="24.9" customHeight="1">
      <c r="K134" s="54"/>
      <c r="L134" s="54"/>
    </row>
    <row r="135" spans="2:23" ht="24" customHeight="1">
      <c r="B135" s="38" t="s">
        <v>189</v>
      </c>
      <c r="C135" s="151"/>
      <c r="D135" s="152">
        <f>IFERROR(IF(C120&lt;0,(D120-C120)/C120*-1,IF(C120&gt;0,(D120-C120)/C120,IF(AND(C120=0,D120&gt;0),1,0))),0)</f>
        <v>0</v>
      </c>
      <c r="E135" s="50"/>
      <c r="F135" s="50"/>
      <c r="K135" s="54"/>
      <c r="L135" s="54"/>
    </row>
    <row r="136" spans="2:23" ht="24.9" customHeight="1">
      <c r="B136" s="38" t="s">
        <v>190</v>
      </c>
      <c r="C136" s="151"/>
      <c r="D136" s="152">
        <f>IFERROR(IF(C122&lt;0,(D122-C122)/C122*-1,IF(C122&gt;0,(D122-C122)/C122,IF(AND(C122=0,D122&gt;0),1,0))),0)</f>
        <v>0</v>
      </c>
      <c r="E136" s="50"/>
      <c r="F136" s="50"/>
      <c r="K136" s="54"/>
      <c r="L136" s="54"/>
    </row>
    <row r="137" spans="2:23" ht="24.9" customHeight="1">
      <c r="B137" s="35"/>
      <c r="C137" s="35"/>
      <c r="D137" s="50"/>
    </row>
    <row r="138" spans="2:23" ht="24.9" customHeight="1">
      <c r="B138" s="26" t="s">
        <v>130</v>
      </c>
      <c r="C138" s="34"/>
      <c r="D138" s="34"/>
      <c r="E138" s="34"/>
      <c r="F138" s="34"/>
      <c r="G138" s="34"/>
      <c r="H138" s="34"/>
      <c r="I138" s="34"/>
      <c r="J138" s="102" t="str" cm="1">
        <f t="array" ref="J138">_xlfn.IFS(
  AND(C18="該当なし",C19= "該当なし"), "ー",
  AND(C18="該当あり",C19= "該当あり"), IF((COUNTBLANK(C143:E144)+COUNTBLANK(D152:D153)) &gt; 0, "未入力あり", "入力完了"),
  AND(C18="該当あり",C19= "該当なし"), IF((COUNTBLANK(C143:E144)) &gt; 0, "未入力あり", "入力完了"),
  AND(C18="該当なし",C19= "該当あり"), IF((COUNTBLANK(C152:D153)) &gt; 0, "未入力あり", "入力完了"),
  TRUE, "未入力あり"
)</f>
        <v>未入力あり</v>
      </c>
      <c r="K138" s="111"/>
      <c r="N138" s="112"/>
      <c r="O138" s="112"/>
      <c r="P138" s="112"/>
      <c r="Q138" s="192"/>
      <c r="R138" s="192"/>
      <c r="S138" s="192"/>
      <c r="T138" s="192"/>
    </row>
    <row r="139" spans="2:23" ht="24.9" customHeight="1">
      <c r="B139" s="21" t="s">
        <v>136</v>
      </c>
      <c r="N139" s="112"/>
      <c r="O139" s="112"/>
      <c r="P139" s="112"/>
      <c r="Q139" s="112"/>
      <c r="R139" s="112"/>
      <c r="S139" s="112"/>
      <c r="T139" s="112"/>
    </row>
    <row r="140" spans="2:23" ht="24.9" customHeight="1">
      <c r="N140" s="112"/>
      <c r="O140" s="112"/>
      <c r="P140" s="112"/>
      <c r="Q140" s="112"/>
      <c r="R140" s="112"/>
      <c r="S140" s="112"/>
      <c r="T140" s="112"/>
    </row>
    <row r="141" spans="2:23" ht="24.9" customHeight="1">
      <c r="B141" s="22" t="s">
        <v>138</v>
      </c>
      <c r="L141" s="176" t="s">
        <v>204</v>
      </c>
      <c r="M141" s="176"/>
      <c r="N141" s="176"/>
      <c r="O141" s="176"/>
      <c r="P141" s="176"/>
      <c r="Q141" s="176"/>
      <c r="R141" s="176"/>
      <c r="S141" s="115"/>
      <c r="T141" s="115"/>
    </row>
    <row r="142" spans="2:23" ht="39" customHeight="1">
      <c r="B142" s="44" t="s">
        <v>97</v>
      </c>
      <c r="C142" s="165" t="s">
        <v>194</v>
      </c>
      <c r="D142" s="83" t="s">
        <v>193</v>
      </c>
      <c r="E142" s="235" t="s">
        <v>192</v>
      </c>
      <c r="F142" s="236"/>
      <c r="G142" s="35"/>
      <c r="H142" s="113"/>
      <c r="L142" s="176" t="s">
        <v>197</v>
      </c>
      <c r="M142" s="176"/>
      <c r="N142" s="176"/>
      <c r="O142" s="176"/>
      <c r="P142" s="176"/>
      <c r="Q142" s="176"/>
      <c r="R142" s="176"/>
      <c r="S142" s="115"/>
      <c r="T142" s="115"/>
    </row>
    <row r="143" spans="2:23" ht="24.9" customHeight="1">
      <c r="B143" s="52" t="s">
        <v>119</v>
      </c>
      <c r="C143" s="166">
        <f>'【個人】1回目＞計算用シート'!D143</f>
        <v>0</v>
      </c>
      <c r="D143" s="100" t="str">
        <f>IF('【個人】2回目＞計算用シート'!E143="","",'【個人】2回目＞計算用シート'!E143)</f>
        <v/>
      </c>
      <c r="E143" s="237" t="str">
        <f>IF(C16="","",C16)</f>
        <v/>
      </c>
      <c r="F143" s="238"/>
      <c r="G143" s="35"/>
      <c r="H143" s="113"/>
      <c r="L143" s="176" t="s">
        <v>258</v>
      </c>
      <c r="M143" s="176"/>
      <c r="N143" s="176"/>
      <c r="O143" s="176"/>
      <c r="P143" s="176"/>
      <c r="Q143" s="176"/>
      <c r="R143" s="176"/>
      <c r="S143" s="115"/>
      <c r="T143" s="115"/>
      <c r="V143" s="116"/>
      <c r="W143" s="117"/>
    </row>
    <row r="144" spans="2:23" ht="24.9" customHeight="1">
      <c r="B144" s="44" t="s">
        <v>139</v>
      </c>
      <c r="C144" s="167" t="str">
        <f>IF('【個人】1回目＞計算用シート'!C144="","",'【個人】1回目＞計算用シート'!C144+50)</f>
        <v/>
      </c>
      <c r="D144" s="159" t="str">
        <f>IF('【個人】2回目＞計算用シート'!E144="","",'【個人】2回目＞計算用シート'!E144)</f>
        <v/>
      </c>
      <c r="E144" s="193"/>
      <c r="F144" s="194"/>
      <c r="G144" s="35"/>
      <c r="H144" s="114"/>
      <c r="L144" s="176" t="s">
        <v>259</v>
      </c>
      <c r="M144" s="176"/>
      <c r="N144" s="176"/>
      <c r="O144" s="176"/>
      <c r="P144" s="176"/>
      <c r="Q144" s="176"/>
      <c r="R144" s="176"/>
      <c r="S144" s="115"/>
      <c r="T144" s="115"/>
      <c r="V144" s="118"/>
      <c r="W144" s="119"/>
    </row>
    <row r="145" spans="2:29" ht="24.9" customHeight="1" thickBot="1">
      <c r="D145"/>
      <c r="E145"/>
      <c r="F145"/>
      <c r="G145" s="67"/>
      <c r="H145" s="67"/>
      <c r="I145" s="47"/>
      <c r="J145"/>
      <c r="L145" s="176" t="s">
        <v>210</v>
      </c>
      <c r="N145" s="112"/>
      <c r="O145" s="112"/>
      <c r="P145" s="115"/>
      <c r="Q145" s="115"/>
      <c r="R145" s="115"/>
      <c r="S145" s="115"/>
      <c r="T145" s="115"/>
      <c r="V145" s="118"/>
      <c r="W145" s="119"/>
    </row>
    <row r="146" spans="2:29" ht="52.95" customHeight="1" thickTop="1" thickBot="1">
      <c r="B146" s="175" t="s">
        <v>208</v>
      </c>
      <c r="C146" s="186" t="str" cm="1">
        <f t="array" ref="C146">_xlfn.IFS(AND(C18="該当あり",C144&lt;=E144),L141,AND(C18="該当あり",C144&gt;E144),L142,TRUE,"ー")</f>
        <v>ー</v>
      </c>
      <c r="D146" s="187"/>
      <c r="E146" s="187"/>
      <c r="F146" s="187"/>
      <c r="G146" s="187"/>
      <c r="H146" s="120"/>
      <c r="I146" s="121"/>
      <c r="J146" s="1"/>
      <c r="N146" s="112"/>
      <c r="O146" s="112"/>
      <c r="P146" s="115"/>
      <c r="Q146" s="115"/>
      <c r="R146" s="162"/>
      <c r="S146" s="162"/>
      <c r="T146" s="162"/>
      <c r="U146" s="162"/>
      <c r="V146" s="162"/>
      <c r="W146" s="162"/>
      <c r="X146" s="162"/>
      <c r="Y146" s="162"/>
      <c r="Z146" s="162"/>
      <c r="AA146" s="162"/>
      <c r="AB146" s="162"/>
      <c r="AC146" s="162"/>
    </row>
    <row r="147" spans="2:29" ht="12" customHeight="1" thickTop="1" thickBot="1">
      <c r="D147"/>
      <c r="E147"/>
      <c r="F147"/>
      <c r="G147" s="67"/>
      <c r="H147" s="67"/>
      <c r="I147" s="47"/>
      <c r="J147"/>
      <c r="N147" s="112"/>
      <c r="O147" s="112"/>
      <c r="P147" s="115"/>
      <c r="Q147" s="115"/>
      <c r="R147" s="115"/>
      <c r="S147" s="115"/>
      <c r="T147" s="115"/>
      <c r="V147" s="118"/>
      <c r="W147" s="119"/>
    </row>
    <row r="148" spans="2:29" ht="52.95" customHeight="1" thickTop="1" thickBot="1">
      <c r="B148" s="175" t="s">
        <v>211</v>
      </c>
      <c r="C148" s="186" t="str" cm="1">
        <f t="array" ref="C148">_xlfn.IFS(
  C146="ー", "ー",
  C146=L141, L145,
  AND(C146=L142,D135&gt;=0.015,D136&gt;=0.015), L143,
  AND(C146=L142,OR(D135&lt;0.015,D136&lt;0.015)), L144,
  TRUE, "ー"
)</f>
        <v>ー</v>
      </c>
      <c r="D148" s="187"/>
      <c r="E148" s="187"/>
      <c r="F148" s="187"/>
      <c r="G148" s="187"/>
      <c r="H148" s="120"/>
      <c r="I148" s="121"/>
      <c r="J148" s="1"/>
      <c r="L148" s="179"/>
      <c r="M148" s="178"/>
      <c r="N148" s="112"/>
      <c r="O148" s="179"/>
      <c r="P148" s="180"/>
      <c r="Q148" s="115"/>
      <c r="R148" s="162"/>
      <c r="S148" s="162"/>
      <c r="T148" s="162"/>
      <c r="U148" s="162"/>
      <c r="V148" s="162"/>
      <c r="W148" s="162"/>
      <c r="X148" s="162"/>
      <c r="Y148" s="162"/>
      <c r="Z148" s="162"/>
      <c r="AA148" s="162"/>
      <c r="AB148" s="162"/>
      <c r="AC148" s="162"/>
    </row>
    <row r="149" spans="2:29" ht="24.9" customHeight="1" thickTop="1">
      <c r="B149" s="21" t="s">
        <v>137</v>
      </c>
      <c r="D149"/>
      <c r="E149"/>
      <c r="F149"/>
      <c r="G149" s="67"/>
      <c r="H149" s="67"/>
      <c r="I149" s="47"/>
      <c r="J149"/>
      <c r="M149" s="161"/>
      <c r="N149" s="163"/>
      <c r="O149" s="163"/>
      <c r="P149" s="164"/>
      <c r="Q149" s="164"/>
      <c r="R149" s="119"/>
      <c r="S149" s="119"/>
      <c r="T149" s="119"/>
      <c r="U149" s="119"/>
      <c r="V149" s="119"/>
      <c r="W149" s="119"/>
      <c r="X149" s="119"/>
      <c r="Y149" s="119"/>
      <c r="Z149" s="119"/>
      <c r="AA149" s="119"/>
      <c r="AB149" s="119"/>
      <c r="AC149" s="119"/>
    </row>
    <row r="150" spans="2:29" ht="24.9" customHeight="1">
      <c r="B150" s="22" t="s">
        <v>124</v>
      </c>
      <c r="D150"/>
      <c r="E150"/>
      <c r="F150"/>
      <c r="G150" s="67"/>
      <c r="H150" s="67"/>
      <c r="I150" s="47"/>
      <c r="J150"/>
      <c r="M150" s="161"/>
      <c r="N150" s="163"/>
      <c r="O150" s="163"/>
      <c r="P150" s="164"/>
      <c r="Q150" s="164"/>
      <c r="R150" s="119"/>
      <c r="S150" s="119"/>
      <c r="T150" s="119"/>
      <c r="U150" s="119"/>
      <c r="V150" s="119"/>
      <c r="W150" s="119"/>
      <c r="X150" s="119"/>
      <c r="Y150" s="119"/>
      <c r="Z150" s="119"/>
      <c r="AA150" s="119"/>
      <c r="AB150" s="119"/>
      <c r="AC150" s="119"/>
    </row>
    <row r="151" spans="2:29" ht="39" customHeight="1">
      <c r="B151" s="44" t="s">
        <v>97</v>
      </c>
      <c r="C151" s="83" t="s">
        <v>196</v>
      </c>
      <c r="D151" s="83" t="s">
        <v>195</v>
      </c>
      <c r="E151" s="105"/>
      <c r="F151" s="234"/>
      <c r="G151" s="234"/>
      <c r="H151" s="113"/>
      <c r="M151" s="161"/>
      <c r="N151" s="163"/>
      <c r="O151" s="163"/>
      <c r="P151" s="164"/>
      <c r="Q151" s="164"/>
      <c r="R151" s="119"/>
      <c r="S151" s="119"/>
      <c r="T151" s="119"/>
      <c r="U151" s="119"/>
      <c r="V151" s="119"/>
      <c r="W151" s="119"/>
      <c r="X151" s="119"/>
      <c r="Y151" s="119"/>
      <c r="Z151" s="119"/>
      <c r="AA151" s="119"/>
      <c r="AB151" s="119"/>
      <c r="AC151" s="119"/>
    </row>
    <row r="152" spans="2:29" ht="24.9" customHeight="1">
      <c r="B152" s="52" t="s">
        <v>119</v>
      </c>
      <c r="C152" s="100" t="str">
        <f>IF('【個人】2回目＞計算用シート'!D152="","",'【個人】2回目＞計算用シート'!D152)</f>
        <v/>
      </c>
      <c r="D152" s="100" t="str">
        <f>IF(C16="","",C16)</f>
        <v/>
      </c>
      <c r="E152" s="122"/>
      <c r="F152" s="234"/>
      <c r="G152" s="234"/>
      <c r="H152" s="113"/>
      <c r="M152" s="161"/>
      <c r="N152" s="163"/>
      <c r="O152" s="163"/>
      <c r="P152" s="164"/>
      <c r="Q152" s="164"/>
      <c r="S152" s="119"/>
      <c r="T152" s="119"/>
      <c r="U152" s="119"/>
      <c r="V152" s="119"/>
      <c r="W152" s="119"/>
      <c r="X152" s="119"/>
      <c r="Y152" s="119"/>
      <c r="Z152" s="119"/>
      <c r="AA152" s="119"/>
      <c r="AB152" s="119"/>
      <c r="AC152" s="119"/>
    </row>
    <row r="153" spans="2:29" ht="24.9" customHeight="1">
      <c r="B153" s="44" t="s">
        <v>139</v>
      </c>
      <c r="C153" s="159" t="str">
        <f>IF('【個人】2回目＞計算用シート'!D153="","",'【個人】2回目＞計算用シート'!D153)</f>
        <v/>
      </c>
      <c r="D153" s="16"/>
      <c r="E153" s="123"/>
      <c r="F153" s="234"/>
      <c r="G153" s="234"/>
      <c r="H153" s="114"/>
      <c r="M153" s="161"/>
      <c r="N153" s="163"/>
      <c r="O153" s="163"/>
      <c r="P153" s="164"/>
      <c r="Q153" s="164"/>
      <c r="S153" s="119"/>
      <c r="T153" s="119"/>
      <c r="U153" s="119"/>
      <c r="V153" s="119"/>
      <c r="W153" s="119"/>
      <c r="X153" s="119"/>
      <c r="Y153" s="119"/>
      <c r="Z153" s="119"/>
      <c r="AA153" s="119"/>
      <c r="AB153" s="119"/>
      <c r="AC153" s="119"/>
    </row>
    <row r="154" spans="2:29" ht="24.9" customHeight="1">
      <c r="D154"/>
      <c r="E154"/>
      <c r="F154"/>
      <c r="G154" s="67"/>
      <c r="H154" s="1"/>
      <c r="I154" s="47"/>
      <c r="J154"/>
      <c r="M154" s="161"/>
      <c r="N154" s="163"/>
      <c r="O154" s="163"/>
      <c r="P154" s="164"/>
      <c r="Q154" s="164"/>
      <c r="S154" s="119"/>
      <c r="T154" s="119"/>
      <c r="U154" s="119"/>
      <c r="V154" s="119"/>
      <c r="W154" s="119"/>
      <c r="X154" s="119"/>
      <c r="Y154" s="119"/>
      <c r="Z154" s="119"/>
      <c r="AA154" s="119"/>
      <c r="AB154" s="119"/>
      <c r="AC154" s="119"/>
    </row>
    <row r="155" spans="2:29" ht="24.9" customHeight="1">
      <c r="B155" s="21" t="s">
        <v>36</v>
      </c>
    </row>
  </sheetData>
  <sheetProtection algorithmName="SHA-512" hashValue="1kNnkwXUAPeZfb4r9hpC+Z8rN7Pl0AfLSei86dRLbjR0Vio9vpfCUA8pZoLrqrQIcyOEcZJYmsKzco1thqebFg==" saltValue="a+vX/SU8bhXkv+1BlxZa1Q==" spinCount="100000" sheet="1" selectLockedCells="1"/>
  <mergeCells count="51">
    <mergeCell ref="F152:G152"/>
    <mergeCell ref="F153:G153"/>
    <mergeCell ref="E128:F128"/>
    <mergeCell ref="Q138:T138"/>
    <mergeCell ref="E142:F142"/>
    <mergeCell ref="E143:F143"/>
    <mergeCell ref="E144:F144"/>
    <mergeCell ref="C146:G146"/>
    <mergeCell ref="F151:G151"/>
    <mergeCell ref="C148:G148"/>
    <mergeCell ref="D127:E127"/>
    <mergeCell ref="E39:F39"/>
    <mergeCell ref="G39:H39"/>
    <mergeCell ref="E41:H41"/>
    <mergeCell ref="E42:H42"/>
    <mergeCell ref="D71:J71"/>
    <mergeCell ref="D72:J72"/>
    <mergeCell ref="D73:J73"/>
    <mergeCell ref="D75:H75"/>
    <mergeCell ref="D76:H76"/>
    <mergeCell ref="D77:H77"/>
    <mergeCell ref="E106:F106"/>
    <mergeCell ref="E36:F36"/>
    <mergeCell ref="G36:H36"/>
    <mergeCell ref="E37:F37"/>
    <mergeCell ref="G37:H37"/>
    <mergeCell ref="E38:F38"/>
    <mergeCell ref="G38:H38"/>
    <mergeCell ref="E33:F33"/>
    <mergeCell ref="G33:H33"/>
    <mergeCell ref="E34:F34"/>
    <mergeCell ref="G34:H34"/>
    <mergeCell ref="E35:F35"/>
    <mergeCell ref="G35:H35"/>
    <mergeCell ref="E30:F30"/>
    <mergeCell ref="G30:H30"/>
    <mergeCell ref="E31:F31"/>
    <mergeCell ref="G31:H31"/>
    <mergeCell ref="E32:F32"/>
    <mergeCell ref="G32:H32"/>
    <mergeCell ref="B27:B29"/>
    <mergeCell ref="C27:C29"/>
    <mergeCell ref="D27:H27"/>
    <mergeCell ref="D28:D29"/>
    <mergeCell ref="E28:H28"/>
    <mergeCell ref="C12:D12"/>
    <mergeCell ref="H1:J1"/>
    <mergeCell ref="H2:I2"/>
    <mergeCell ref="H3:I3"/>
    <mergeCell ref="H4:I4"/>
    <mergeCell ref="H5:I5"/>
  </mergeCells>
  <phoneticPr fontId="2"/>
  <conditionalFormatting sqref="B142:H148">
    <cfRule type="expression" dxfId="49" priority="4">
      <formula>$C$18="該当なし"</formula>
    </cfRule>
  </conditionalFormatting>
  <conditionalFormatting sqref="B151:H154">
    <cfRule type="expression" dxfId="48" priority="5">
      <formula>$C$19="該当なし"</formula>
    </cfRule>
  </conditionalFormatting>
  <conditionalFormatting sqref="C15:C20">
    <cfRule type="containsBlanks" dxfId="47" priority="8">
      <formula>LEN(TRIM(C15))=0</formula>
    </cfRule>
  </conditionalFormatting>
  <conditionalFormatting sqref="C53:C54">
    <cfRule type="containsBlanks" dxfId="46" priority="11">
      <formula>LEN(TRIM(C53))=0</formula>
    </cfRule>
  </conditionalFormatting>
  <conditionalFormatting sqref="C56:C57 C59:C60">
    <cfRule type="containsBlanks" dxfId="45" priority="13">
      <formula>LEN(TRIM(C56))=0</formula>
    </cfRule>
  </conditionalFormatting>
  <conditionalFormatting sqref="C129:C132">
    <cfRule type="containsBlanks" dxfId="44" priority="18">
      <formula>LEN(TRIM(C129))=0</formula>
    </cfRule>
  </conditionalFormatting>
  <conditionalFormatting sqref="C30:D31 C33:D33 C35:D36 C38:D38 C42:D42 C82:D84 C89:D89 C92:D92 C97:D100 C102:D102 D130">
    <cfRule type="containsBlanks" dxfId="43" priority="20">
      <formula>LEN(TRIM(C30))=0</formula>
    </cfRule>
  </conditionalFormatting>
  <conditionalFormatting sqref="D115:D116 D121">
    <cfRule type="containsBlanks" dxfId="42" priority="17">
      <formula>LEN(TRIM(D115))=0</formula>
    </cfRule>
  </conditionalFormatting>
  <conditionalFormatting sqref="D153">
    <cfRule type="containsBlanks" dxfId="41" priority="15">
      <formula>LEN(TRIM(D153))=0</formula>
    </cfRule>
  </conditionalFormatting>
  <conditionalFormatting sqref="E144">
    <cfRule type="containsBlanks" dxfId="40" priority="19">
      <formula>LEN(TRIM(E144))=0</formula>
    </cfRule>
  </conditionalFormatting>
  <conditionalFormatting sqref="H1">
    <cfRule type="expression" dxfId="39" priority="22">
      <formula>LEN($H$1)&gt;1</formula>
    </cfRule>
  </conditionalFormatting>
  <conditionalFormatting sqref="J2:K6">
    <cfRule type="expression" dxfId="38" priority="21">
      <formula>$J2="未入力あり"</formula>
    </cfRule>
  </conditionalFormatting>
  <dataValidations count="9">
    <dataValidation type="textLength" imeMode="disabled" allowBlank="1" showInputMessage="1" showErrorMessage="1" sqref="C13" xr:uid="{74C67A82-3BD9-496A-90AD-C16BFE1A5F29}">
      <formula1>6</formula1>
      <formula2>7</formula2>
    </dataValidation>
    <dataValidation type="decimal" allowBlank="1" showInputMessage="1" showErrorMessage="1" error="半角数字で入力してください。" sqref="C107:C120 C144:E144 C30:H31 C33:H33 C35:H36 C38:H38 C42:D42 C82:D84 C89:D89 C92:D92 C97:D100 C102:D102 C131:C132 C153:E153 C130:E130 C129" xr:uid="{0D5862E3-0313-4DBC-8879-E66E8A2EB022}">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121:E121" xr:uid="{A117A467-1602-47C3-B2F5-3C5E9DB26088}">
      <formula1>0.1</formula1>
      <formula2>1E+99</formula2>
    </dataValidation>
    <dataValidation type="date" allowBlank="1" showInputMessage="1" showErrorMessage="1" error="日付形式で入力してください" sqref="C152:D152 E152 C143:E143" xr:uid="{E36653EC-B9E9-426F-BC53-5FF9A06095F1}">
      <formula1>45292</formula1>
      <formula2>72686</formula2>
    </dataValidation>
    <dataValidation type="decimal" allowBlank="1" showInputMessage="1" showErrorMessage="1" sqref="C47:C60" xr:uid="{857F6BDE-ECEF-4108-B57C-DFFAFD68A6FF}">
      <formula1>-1E+99</formula1>
      <formula2>1E+99</formula2>
    </dataValidation>
    <dataValidation type="date" allowBlank="1" showInputMessage="1" showErrorMessage="1" sqref="C14:C17" xr:uid="{FD8F247B-E7AC-4A32-B874-758D98D97461}">
      <formula1>45292</formula1>
      <formula2>72686</formula2>
    </dataValidation>
    <dataValidation type="list" allowBlank="1" showInputMessage="1" showErrorMessage="1" sqref="C20" xr:uid="{761F39A1-F409-49BD-93B8-45E4FF916B27}">
      <formula1>$M$18:$M$21</formula1>
    </dataValidation>
    <dataValidation type="list" allowBlank="1" showInputMessage="1" showErrorMessage="1" sqref="C18:C19" xr:uid="{7F836078-4A73-4341-A3AF-199F34CDFE0B}">
      <formula1>$M$16:$M$17</formula1>
    </dataValidation>
    <dataValidation type="whole" allowBlank="1" showInputMessage="1" showErrorMessage="1" error="半角数字で入力してください。" sqref="F29 H29" xr:uid="{F7096AC2-2DDC-4F23-BE98-3201E74552C8}">
      <formula1>-1E+99</formula1>
      <formula2>1E+99</formula2>
    </dataValidation>
  </dataValidations>
  <pageMargins left="0.7" right="0.7" top="0.75" bottom="0.75" header="0.3" footer="0.3"/>
  <pageSetup paperSize="9" scale="16"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1B56-CB50-4088-9488-6A6F3B57DF6C}">
  <sheetPr codeName="Sheet5">
    <tabColor rgb="FFFFFF00"/>
  </sheetPr>
  <dimension ref="A1:AC155"/>
  <sheetViews>
    <sheetView showGridLines="0" view="pageBreakPreview" zoomScale="81" zoomScaleNormal="85" zoomScaleSheetLayoutView="81"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4.19921875" style="21" hidden="1" customWidth="1"/>
    <col min="13" max="13" width="11.69921875" style="21" hidden="1" customWidth="1"/>
    <col min="14" max="14" width="4.69921875" style="21" customWidth="1"/>
    <col min="15" max="15" width="14.19921875" style="21" customWidth="1"/>
    <col min="16" max="16" width="11.69921875" style="21" customWidth="1"/>
    <col min="17" max="18" width="9" style="21" customWidth="1"/>
    <col min="19" max="16384" width="9" style="21"/>
  </cols>
  <sheetData>
    <row r="1" spans="1:15" ht="19.05" customHeight="1">
      <c r="A1" s="82" t="s">
        <v>199</v>
      </c>
      <c r="H1" s="195" t="str">
        <f>+IF(COUNTIF(J2:J6,"未入力あり")&gt;0,"※未入力の項目があります","")</f>
        <v>※未入力の項目があります</v>
      </c>
      <c r="I1" s="195"/>
      <c r="J1" s="195"/>
    </row>
    <row r="2" spans="1:15" ht="19.05" customHeight="1">
      <c r="B2" s="22" t="s">
        <v>0</v>
      </c>
      <c r="H2" s="196" t="str">
        <f>B9</f>
        <v>Ⅰ.事業者情報と報告概要</v>
      </c>
      <c r="I2" s="196"/>
      <c r="J2" s="101" t="str">
        <f>J9</f>
        <v>未入力あり</v>
      </c>
    </row>
    <row r="3" spans="1:15" ht="19.05" customHeight="1">
      <c r="B3" s="21" t="s">
        <v>246</v>
      </c>
      <c r="H3" s="196" t="str">
        <f>B22</f>
        <v>Ⅱ.年度事業化及び収益状況の概要</v>
      </c>
      <c r="I3" s="196"/>
      <c r="J3" s="101" t="str">
        <f>J22</f>
        <v>未入力あり</v>
      </c>
      <c r="O3"/>
    </row>
    <row r="4" spans="1:15" ht="19.05" customHeight="1">
      <c r="B4" s="23" t="s">
        <v>257</v>
      </c>
      <c r="H4" s="196" t="str">
        <f>B79</f>
        <v>Ⅲ.生産性向上に関する報告</v>
      </c>
      <c r="I4" s="196"/>
      <c r="J4" s="101" t="str">
        <f>J79</f>
        <v>未入力あり</v>
      </c>
    </row>
    <row r="5" spans="1:15" ht="19.05" customHeight="1">
      <c r="B5" s="25" t="s">
        <v>248</v>
      </c>
      <c r="D5" s="53"/>
      <c r="F5" s="53"/>
      <c r="H5" s="196" t="str">
        <f>B138</f>
        <v>Ⅳ.賃金引上げに関する報告</v>
      </c>
      <c r="I5" s="196"/>
      <c r="J5" s="101" t="str">
        <f>J138</f>
        <v>未入力あり</v>
      </c>
    </row>
    <row r="6" spans="1:15" ht="19.05" customHeight="1">
      <c r="B6" s="25" t="s">
        <v>1</v>
      </c>
      <c r="J6" s="104"/>
    </row>
    <row r="7" spans="1:15" ht="19.05" customHeight="1">
      <c r="B7" s="25" t="s">
        <v>94</v>
      </c>
    </row>
    <row r="8" spans="1:15" ht="19.05" customHeight="1">
      <c r="B8" s="25" t="s">
        <v>247</v>
      </c>
      <c r="J8" s="170" t="str">
        <f>IF(C20="","",IF(C20=M18,"※今回報告の入力者：承継者様","※今回報告の入力者：被承継者様"))</f>
        <v/>
      </c>
    </row>
    <row r="9" spans="1:15" ht="24.9" customHeight="1">
      <c r="B9" s="26" t="s">
        <v>2</v>
      </c>
      <c r="C9" s="27"/>
      <c r="D9" s="27"/>
      <c r="E9" s="27"/>
      <c r="F9" s="27"/>
      <c r="G9" s="27"/>
      <c r="H9" s="27"/>
      <c r="I9" s="27"/>
      <c r="J9" s="102" t="str">
        <f>IF(COUNTBLANK(C12:C20)&gt;0,"未入力あり","入力完了")</f>
        <v>未入力あり</v>
      </c>
    </row>
    <row r="10" spans="1:15" ht="24.9" customHeight="1">
      <c r="B10" s="22" t="s">
        <v>3</v>
      </c>
    </row>
    <row r="11" spans="1:15" ht="24.9" customHeight="1">
      <c r="B11" t="s">
        <v>227</v>
      </c>
      <c r="C11"/>
      <c r="D11"/>
      <c r="E11"/>
      <c r="F11"/>
      <c r="G11"/>
      <c r="H11"/>
    </row>
    <row r="12" spans="1:15" ht="24.9" customHeight="1">
      <c r="B12" s="28" t="s">
        <v>6</v>
      </c>
      <c r="C12" s="231">
        <f>'【個人】1回目＞計算用シート'!C12</f>
        <v>0</v>
      </c>
      <c r="D12" s="232"/>
      <c r="E12" s="21" t="s">
        <v>7</v>
      </c>
      <c r="F12" s="183"/>
      <c r="M12"/>
    </row>
    <row r="13" spans="1:15" ht="24.9" customHeight="1">
      <c r="B13" s="28" t="s">
        <v>8</v>
      </c>
      <c r="C13" s="97">
        <f>'【個人】1回目＞計算用シート'!C13</f>
        <v>0</v>
      </c>
      <c r="D13" t="s">
        <v>9</v>
      </c>
    </row>
    <row r="14" spans="1:15" ht="24.75" customHeight="1">
      <c r="B14" s="28" t="s">
        <v>220</v>
      </c>
      <c r="C14" s="99">
        <f>'【個人】1回目＞計算用シート'!C14</f>
        <v>0</v>
      </c>
      <c r="D14" s="182" t="s">
        <v>221</v>
      </c>
      <c r="F14"/>
    </row>
    <row r="15" spans="1:15" ht="24.9" customHeight="1">
      <c r="B15" s="28" t="s">
        <v>12</v>
      </c>
      <c r="C15" s="95"/>
      <c r="D15" s="29" t="s">
        <v>13</v>
      </c>
      <c r="E15"/>
      <c r="F15"/>
      <c r="G15"/>
      <c r="H15"/>
      <c r="L15"/>
    </row>
    <row r="16" spans="1:15" ht="24.9" customHeight="1">
      <c r="B16" s="28" t="s">
        <v>213</v>
      </c>
      <c r="C16" s="95"/>
      <c r="D16" s="29" t="s">
        <v>15</v>
      </c>
      <c r="E16"/>
      <c r="F16"/>
      <c r="G16"/>
      <c r="H16"/>
      <c r="L16" t="s">
        <v>202</v>
      </c>
      <c r="M16" t="s">
        <v>18</v>
      </c>
    </row>
    <row r="17" spans="2:15" ht="24.9" customHeight="1">
      <c r="B17" s="28" t="s">
        <v>214</v>
      </c>
      <c r="C17" s="99">
        <f>'【個人】1回目＞計算用シート'!C17</f>
        <v>0</v>
      </c>
      <c r="D17" s="96" t="s">
        <v>207</v>
      </c>
      <c r="E17"/>
      <c r="F17"/>
      <c r="G17"/>
      <c r="H17"/>
      <c r="L17"/>
      <c r="M17" t="s">
        <v>19</v>
      </c>
    </row>
    <row r="18" spans="2:15" ht="24.9" customHeight="1">
      <c r="B18" s="28" t="s">
        <v>134</v>
      </c>
      <c r="C18" s="97">
        <f>'【個人】1回目＞計算用シート'!C18</f>
        <v>0</v>
      </c>
      <c r="D18" t="s">
        <v>135</v>
      </c>
      <c r="E18"/>
      <c r="F18"/>
      <c r="G18"/>
      <c r="H18"/>
      <c r="I18"/>
      <c r="J18"/>
      <c r="L18" t="s">
        <v>201</v>
      </c>
      <c r="M18" t="s">
        <v>215</v>
      </c>
    </row>
    <row r="19" spans="2:15" ht="24.9" customHeight="1">
      <c r="B19" s="28" t="s">
        <v>95</v>
      </c>
      <c r="C19" s="97">
        <f>'【個人】1回目＞計算用シート'!C19</f>
        <v>0</v>
      </c>
      <c r="D19" t="s">
        <v>59</v>
      </c>
      <c r="E19"/>
      <c r="F19"/>
      <c r="G19"/>
      <c r="H19"/>
      <c r="I19"/>
      <c r="J19"/>
      <c r="L19"/>
      <c r="M19" t="s">
        <v>216</v>
      </c>
    </row>
    <row r="20" spans="2:15" ht="49.8" customHeight="1">
      <c r="B20" s="28" t="s">
        <v>200</v>
      </c>
      <c r="C20" s="177"/>
      <c r="D20" t="s">
        <v>219</v>
      </c>
      <c r="E20"/>
      <c r="F20"/>
      <c r="G20"/>
      <c r="H20"/>
      <c r="I20"/>
      <c r="J20"/>
      <c r="M20" s="21" t="s">
        <v>217</v>
      </c>
    </row>
    <row r="21" spans="2:15" ht="24.75" customHeight="1">
      <c r="C21"/>
      <c r="D21"/>
      <c r="E21"/>
      <c r="F21"/>
      <c r="G21"/>
      <c r="H21"/>
      <c r="I21"/>
      <c r="J21"/>
      <c r="M21" s="21" t="s">
        <v>218</v>
      </c>
      <c r="N21"/>
    </row>
    <row r="22" spans="2:15" ht="24.75" customHeight="1">
      <c r="B22" s="26" t="s">
        <v>20</v>
      </c>
      <c r="C22" s="171" t="str">
        <f>IF(C20=M18,"※未承継期間における数値の入力は不要です。","")</f>
        <v/>
      </c>
      <c r="D22" s="27"/>
      <c r="E22" s="27"/>
      <c r="F22" s="27"/>
      <c r="G22" s="27"/>
      <c r="H22" s="27"/>
      <c r="I22" s="27"/>
      <c r="J22" s="103" t="str">
        <f>IF(COUNTBLANK(C30:D39)+COUNTBLANK(C42:D42)+COUNTBLANK(C53:C54)+COUNTBLANK(C56:C57)+COUNTBLANK(C59:C60)&gt;0,"未入力あり","入力完了")</f>
        <v>未入力あり</v>
      </c>
      <c r="L22"/>
      <c r="M22"/>
      <c r="N22"/>
    </row>
    <row r="23" spans="2:15" ht="24.9" customHeight="1">
      <c r="B23" s="22" t="s">
        <v>21</v>
      </c>
      <c r="C23"/>
      <c r="D23"/>
      <c r="E23"/>
      <c r="F23"/>
      <c r="G23"/>
      <c r="H23"/>
      <c r="I23"/>
      <c r="J23"/>
      <c r="L23"/>
      <c r="M23"/>
      <c r="N23"/>
    </row>
    <row r="24" spans="2:15" ht="24.75" customHeight="1">
      <c r="B24" t="s">
        <v>123</v>
      </c>
      <c r="C24"/>
      <c r="D24"/>
      <c r="E24"/>
      <c r="F24"/>
      <c r="G24"/>
      <c r="H24"/>
      <c r="I24"/>
      <c r="J24"/>
      <c r="M24"/>
      <c r="N24"/>
    </row>
    <row r="25" spans="2:15" ht="24.75" customHeight="1">
      <c r="B25" s="81" t="s">
        <v>243</v>
      </c>
      <c r="C25" s="81"/>
      <c r="D25" s="81"/>
      <c r="E25" s="81"/>
      <c r="F25" s="81"/>
      <c r="G25" s="81"/>
      <c r="H25" s="81"/>
      <c r="I25" s="81"/>
      <c r="J25" s="81"/>
      <c r="L25"/>
      <c r="M25"/>
      <c r="N25"/>
      <c r="O25" s="54"/>
    </row>
    <row r="26" spans="2:15" ht="24.75" customHeight="1">
      <c r="B26" s="98" t="s">
        <v>244</v>
      </c>
      <c r="C26" s="81"/>
      <c r="D26" s="81"/>
      <c r="E26" s="81"/>
      <c r="F26" s="81"/>
      <c r="G26" s="81"/>
      <c r="H26" s="81"/>
      <c r="I26" s="81"/>
      <c r="L26"/>
      <c r="M26"/>
      <c r="N26"/>
      <c r="O26" s="54"/>
    </row>
    <row r="27" spans="2:15" ht="24.75" customHeight="1">
      <c r="B27" s="210" t="s">
        <v>60</v>
      </c>
      <c r="C27" s="212" t="s">
        <v>245</v>
      </c>
      <c r="D27" s="213" t="s">
        <v>23</v>
      </c>
      <c r="E27" s="213"/>
      <c r="F27" s="213"/>
      <c r="G27" s="213"/>
      <c r="H27" s="213"/>
      <c r="J27"/>
      <c r="N27"/>
      <c r="O27" s="54"/>
    </row>
    <row r="28" spans="2:15" ht="24.75" customHeight="1">
      <c r="B28" s="211"/>
      <c r="C28" s="212"/>
      <c r="D28" s="214" t="s">
        <v>126</v>
      </c>
      <c r="E28" s="215" t="s">
        <v>24</v>
      </c>
      <c r="F28" s="215"/>
      <c r="G28" s="215"/>
      <c r="H28" s="213"/>
      <c r="J28"/>
      <c r="N28"/>
      <c r="O28" s="54"/>
    </row>
    <row r="29" spans="2:15" ht="24.75" customHeight="1">
      <c r="B29" s="211"/>
      <c r="C29" s="212"/>
      <c r="D29" s="214"/>
      <c r="E29" s="48" t="s">
        <v>25</v>
      </c>
      <c r="F29" s="18"/>
      <c r="G29" s="48" t="s">
        <v>25</v>
      </c>
      <c r="H29" s="18"/>
      <c r="J29"/>
      <c r="L29"/>
      <c r="N29"/>
      <c r="O29" s="54"/>
    </row>
    <row r="30" spans="2:15" ht="24.75" customHeight="1">
      <c r="B30" s="30" t="s">
        <v>62</v>
      </c>
      <c r="C30" s="6"/>
      <c r="D30" s="6"/>
      <c r="E30" s="205"/>
      <c r="F30" s="205"/>
      <c r="G30" s="206"/>
      <c r="H30" s="207"/>
      <c r="J30"/>
      <c r="L30"/>
      <c r="M30"/>
      <c r="N30"/>
    </row>
    <row r="31" spans="2:15" ht="24.75" customHeight="1">
      <c r="B31" s="30" t="s">
        <v>61</v>
      </c>
      <c r="C31" s="6"/>
      <c r="D31" s="6"/>
      <c r="E31" s="205"/>
      <c r="F31" s="205"/>
      <c r="G31" s="206"/>
      <c r="H31" s="207"/>
      <c r="J31"/>
      <c r="L31"/>
      <c r="M31"/>
      <c r="N31"/>
    </row>
    <row r="32" spans="2:15" ht="24.75" customHeight="1">
      <c r="B32" s="30" t="s">
        <v>63</v>
      </c>
      <c r="C32" s="12">
        <f>C30-C31</f>
        <v>0</v>
      </c>
      <c r="D32" s="12">
        <f>D30-D31</f>
        <v>0</v>
      </c>
      <c r="E32" s="202">
        <f>E30-E31</f>
        <v>0</v>
      </c>
      <c r="F32" s="202"/>
      <c r="G32" s="203">
        <f>G30-G31</f>
        <v>0</v>
      </c>
      <c r="H32" s="204"/>
      <c r="J32"/>
      <c r="L32"/>
      <c r="M32"/>
      <c r="N32"/>
    </row>
    <row r="33" spans="1:14" ht="24.75" customHeight="1">
      <c r="B33" s="30" t="s">
        <v>64</v>
      </c>
      <c r="C33" s="6"/>
      <c r="D33" s="6"/>
      <c r="E33" s="205"/>
      <c r="F33" s="205"/>
      <c r="G33" s="206"/>
      <c r="H33" s="207"/>
      <c r="J33"/>
      <c r="L33"/>
      <c r="M33"/>
      <c r="N33"/>
    </row>
    <row r="34" spans="1:14" ht="24.75" customHeight="1">
      <c r="B34" s="30" t="s">
        <v>65</v>
      </c>
      <c r="C34" s="12">
        <f>C32-C33</f>
        <v>0</v>
      </c>
      <c r="D34" s="12">
        <f>D32-D33</f>
        <v>0</v>
      </c>
      <c r="E34" s="202">
        <f>E32-E33</f>
        <v>0</v>
      </c>
      <c r="F34" s="202"/>
      <c r="G34" s="203">
        <f>G32-G33</f>
        <v>0</v>
      </c>
      <c r="H34" s="204"/>
      <c r="J34"/>
      <c r="L34"/>
      <c r="M34"/>
      <c r="N34"/>
    </row>
    <row r="35" spans="1:14" ht="24.9" customHeight="1">
      <c r="B35" s="30" t="s">
        <v>66</v>
      </c>
      <c r="C35" s="6"/>
      <c r="D35" s="6"/>
      <c r="E35" s="205"/>
      <c r="F35" s="205"/>
      <c r="G35" s="206"/>
      <c r="H35" s="207"/>
      <c r="J35"/>
      <c r="L35"/>
      <c r="M35"/>
      <c r="N35"/>
    </row>
    <row r="36" spans="1:14" ht="24.9" customHeight="1">
      <c r="B36" s="30" t="s">
        <v>67</v>
      </c>
      <c r="C36" s="6"/>
      <c r="D36" s="6"/>
      <c r="E36" s="205"/>
      <c r="F36" s="205"/>
      <c r="G36" s="206"/>
      <c r="H36" s="207"/>
      <c r="J36"/>
      <c r="L36"/>
      <c r="M36"/>
      <c r="N36"/>
    </row>
    <row r="37" spans="1:14" ht="24.9" customHeight="1">
      <c r="B37" s="55" t="s">
        <v>68</v>
      </c>
      <c r="C37" s="12">
        <f>C34+C35-C36</f>
        <v>0</v>
      </c>
      <c r="D37" s="12">
        <f>D34+D35-D36</f>
        <v>0</v>
      </c>
      <c r="E37" s="202">
        <f>E34+E35-E36</f>
        <v>0</v>
      </c>
      <c r="F37" s="202"/>
      <c r="G37" s="203">
        <f>G34+G35-G36</f>
        <v>0</v>
      </c>
      <c r="H37" s="204"/>
      <c r="L37"/>
      <c r="M37"/>
    </row>
    <row r="38" spans="1:14" ht="24.9" customHeight="1">
      <c r="B38" s="30" t="s">
        <v>69</v>
      </c>
      <c r="C38" s="7"/>
      <c r="D38" s="7"/>
      <c r="E38" s="206"/>
      <c r="F38" s="206"/>
      <c r="G38" s="206"/>
      <c r="H38" s="207"/>
      <c r="L38"/>
      <c r="M38"/>
    </row>
    <row r="39" spans="1:14" s="54" customFormat="1" ht="24.9" customHeight="1">
      <c r="A39" s="21"/>
      <c r="B39" s="30" t="s">
        <v>70</v>
      </c>
      <c r="C39" s="12">
        <f>C37-C38</f>
        <v>0</v>
      </c>
      <c r="D39" s="12">
        <f>D37-D38</f>
        <v>0</v>
      </c>
      <c r="E39" s="203">
        <f>E37-E38</f>
        <v>0</v>
      </c>
      <c r="F39" s="203"/>
      <c r="G39" s="203">
        <f>G37-G38</f>
        <v>0</v>
      </c>
      <c r="H39" s="204"/>
      <c r="I39" s="21"/>
      <c r="M39"/>
    </row>
    <row r="40" spans="1:14" ht="24.9" customHeight="1">
      <c r="A40" s="54"/>
      <c r="C40" s="56"/>
      <c r="D40" s="56"/>
      <c r="E40" s="56"/>
      <c r="F40" s="57"/>
      <c r="G40" s="56"/>
      <c r="H40" s="58"/>
      <c r="I40" s="54"/>
    </row>
    <row r="41" spans="1:14" ht="24.9" customHeight="1">
      <c r="B41" s="31"/>
      <c r="C41" s="32" t="s">
        <v>162</v>
      </c>
      <c r="D41" s="32" t="s">
        <v>126</v>
      </c>
      <c r="E41" s="219" t="s">
        <v>26</v>
      </c>
      <c r="F41" s="219"/>
      <c r="G41" s="219"/>
      <c r="H41" s="220"/>
    </row>
    <row r="42" spans="1:14" ht="24.9" customHeight="1">
      <c r="B42" s="33" t="s">
        <v>27</v>
      </c>
      <c r="C42" s="19"/>
      <c r="D42" s="19"/>
      <c r="E42" s="217">
        <f>C42-D42</f>
        <v>0</v>
      </c>
      <c r="F42" s="217"/>
      <c r="G42" s="217"/>
      <c r="H42" s="218"/>
    </row>
    <row r="43" spans="1:14" ht="24.9" customHeight="1">
      <c r="M43" s="59"/>
    </row>
    <row r="44" spans="1:14" ht="24.9" customHeight="1">
      <c r="B44" s="22" t="s">
        <v>142</v>
      </c>
      <c r="K44" s="54"/>
      <c r="L44" s="54"/>
    </row>
    <row r="45" spans="1:14" ht="24.9" customHeight="1">
      <c r="B45" s="21" t="s">
        <v>143</v>
      </c>
      <c r="K45" s="54"/>
      <c r="L45" s="54"/>
    </row>
    <row r="46" spans="1:14" ht="24.9" customHeight="1">
      <c r="B46" s="125" t="s">
        <v>144</v>
      </c>
      <c r="C46" s="125"/>
      <c r="K46" s="54"/>
      <c r="L46" s="54"/>
    </row>
    <row r="47" spans="1:14" ht="24.9" customHeight="1">
      <c r="B47" s="126" t="s">
        <v>145</v>
      </c>
      <c r="C47" s="127">
        <f>D30</f>
        <v>0</v>
      </c>
      <c r="D47" s="128" t="s">
        <v>146</v>
      </c>
      <c r="E47" s="128"/>
      <c r="F47" s="128"/>
      <c r="G47" s="128"/>
      <c r="H47" s="128"/>
      <c r="K47" s="54"/>
      <c r="L47" s="54"/>
    </row>
    <row r="48" spans="1:14" ht="24.9" customHeight="1">
      <c r="B48" s="126" t="s">
        <v>147</v>
      </c>
      <c r="C48" s="127">
        <f>D31</f>
        <v>0</v>
      </c>
      <c r="D48" s="128"/>
      <c r="E48" s="128"/>
      <c r="F48" s="128"/>
      <c r="G48" s="128"/>
      <c r="H48" s="128"/>
      <c r="K48" s="54"/>
      <c r="L48" s="54"/>
    </row>
    <row r="49" spans="2:12" ht="24.9" customHeight="1">
      <c r="B49" s="126" t="s">
        <v>148</v>
      </c>
      <c r="C49" s="127">
        <f>D33</f>
        <v>0</v>
      </c>
      <c r="D49" s="128"/>
      <c r="E49" s="128"/>
      <c r="F49" s="128"/>
      <c r="G49" s="128"/>
      <c r="H49" s="128"/>
      <c r="K49" s="54"/>
      <c r="L49" s="54"/>
    </row>
    <row r="50" spans="2:12" ht="24.9" customHeight="1">
      <c r="B50" s="126" t="s">
        <v>149</v>
      </c>
      <c r="C50" s="127">
        <f>D36</f>
        <v>0</v>
      </c>
      <c r="D50" s="128"/>
      <c r="E50" s="128"/>
      <c r="F50" s="128"/>
      <c r="G50" s="128"/>
      <c r="H50" s="128"/>
      <c r="K50" s="54"/>
      <c r="L50" s="54"/>
    </row>
    <row r="51" spans="2:12" ht="24.9" customHeight="1">
      <c r="B51" s="126" t="s">
        <v>150</v>
      </c>
      <c r="C51" s="127">
        <f>D38</f>
        <v>0</v>
      </c>
      <c r="D51" s="128"/>
      <c r="E51" s="128"/>
      <c r="F51" s="128"/>
      <c r="G51" s="128"/>
      <c r="H51" s="128"/>
      <c r="K51" s="54"/>
      <c r="L51" s="54"/>
    </row>
    <row r="52" spans="2:12" ht="24.9" customHeight="1">
      <c r="B52" s="129" t="s">
        <v>151</v>
      </c>
      <c r="C52" s="127">
        <f>D35</f>
        <v>0</v>
      </c>
      <c r="D52" s="128"/>
      <c r="E52" s="128"/>
      <c r="F52" s="128"/>
      <c r="G52" s="128"/>
      <c r="H52" s="128"/>
      <c r="K52" s="54"/>
      <c r="L52" s="54"/>
    </row>
    <row r="53" spans="2:12" ht="24.9" customHeight="1">
      <c r="B53" s="126" t="s">
        <v>152</v>
      </c>
      <c r="C53" s="8"/>
      <c r="D53" s="128" t="s">
        <v>240</v>
      </c>
      <c r="E53" s="128"/>
      <c r="F53" s="128"/>
      <c r="G53" s="128"/>
      <c r="H53" s="128"/>
      <c r="K53" s="54"/>
      <c r="L53" s="54"/>
    </row>
    <row r="54" spans="2:12" ht="24.9" customHeight="1">
      <c r="B54" s="126" t="s">
        <v>153</v>
      </c>
      <c r="C54" s="130"/>
      <c r="D54" s="128" t="s">
        <v>241</v>
      </c>
      <c r="E54"/>
      <c r="F54"/>
      <c r="G54" s="128"/>
      <c r="H54" s="128"/>
      <c r="K54" s="54"/>
      <c r="L54" s="54"/>
    </row>
    <row r="55" spans="2:12" ht="9.9" customHeight="1">
      <c r="B55" s="131"/>
      <c r="C55" s="132"/>
      <c r="D55" s="133"/>
      <c r="E55" s="133"/>
      <c r="F55" s="133"/>
      <c r="G55" s="128"/>
      <c r="H55" s="128"/>
      <c r="K55" s="54"/>
      <c r="L55" s="54"/>
    </row>
    <row r="56" spans="2:12" ht="24.9" customHeight="1">
      <c r="B56" s="126" t="s">
        <v>154</v>
      </c>
      <c r="C56" s="130"/>
      <c r="D56" s="133" t="s">
        <v>155</v>
      </c>
      <c r="E56" s="128"/>
      <c r="F56" s="128"/>
      <c r="G56" s="128"/>
      <c r="H56" s="128"/>
      <c r="K56" s="54"/>
      <c r="L56" s="54"/>
    </row>
    <row r="57" spans="2:12" ht="24.9" customHeight="1">
      <c r="B57" s="126" t="s">
        <v>156</v>
      </c>
      <c r="C57" s="130"/>
      <c r="D57" s="133" t="s">
        <v>157</v>
      </c>
      <c r="E57" s="128"/>
      <c r="F57" s="128"/>
      <c r="G57" s="128"/>
      <c r="H57" s="128"/>
      <c r="K57" s="54"/>
      <c r="L57" s="54"/>
    </row>
    <row r="58" spans="2:12" ht="9.9" customHeight="1">
      <c r="B58" s="131"/>
      <c r="C58" s="132"/>
      <c r="D58" s="133"/>
      <c r="E58" s="133"/>
      <c r="F58" s="133"/>
      <c r="G58" s="128"/>
      <c r="H58" s="128"/>
      <c r="K58" s="54"/>
      <c r="L58" s="54"/>
    </row>
    <row r="59" spans="2:12" ht="24.9" customHeight="1">
      <c r="B59" s="126" t="s">
        <v>158</v>
      </c>
      <c r="C59" s="130"/>
      <c r="D59" s="133" t="s">
        <v>159</v>
      </c>
      <c r="E59" s="128"/>
      <c r="F59" s="128"/>
      <c r="G59" s="128"/>
      <c r="H59" s="128"/>
      <c r="K59" s="54"/>
      <c r="L59" s="54"/>
    </row>
    <row r="60" spans="2:12" ht="24.9" customHeight="1">
      <c r="B60" s="126" t="s">
        <v>160</v>
      </c>
      <c r="C60" s="130"/>
      <c r="D60" s="133" t="s">
        <v>191</v>
      </c>
      <c r="E60" s="128"/>
      <c r="F60" s="128"/>
      <c r="G60" s="128"/>
      <c r="H60" s="128"/>
      <c r="K60" s="54"/>
      <c r="L60" s="54"/>
    </row>
    <row r="61" spans="2:12" ht="24.9" customHeight="1">
      <c r="C61" s="74"/>
      <c r="D61" s="128"/>
      <c r="E61" s="128"/>
      <c r="F61" s="128"/>
      <c r="G61" s="128"/>
      <c r="H61" s="128"/>
      <c r="K61" s="54"/>
      <c r="L61" s="54"/>
    </row>
    <row r="62" spans="2:12" ht="24.9" customHeight="1">
      <c r="B62" s="22" t="s">
        <v>161</v>
      </c>
      <c r="C62" s="74"/>
      <c r="D62" s="128"/>
      <c r="E62" s="128"/>
      <c r="F62" s="128"/>
      <c r="G62" s="128"/>
      <c r="H62" s="128"/>
      <c r="K62" s="54"/>
      <c r="L62" s="54"/>
    </row>
    <row r="63" spans="2:12" ht="24.9" customHeight="1">
      <c r="B63" s="125" t="s">
        <v>144</v>
      </c>
      <c r="C63" s="134" t="s">
        <v>162</v>
      </c>
      <c r="D63" s="135" t="s">
        <v>163</v>
      </c>
      <c r="E63" s="128"/>
      <c r="F63" s="128"/>
      <c r="G63" s="128"/>
      <c r="H63" s="128"/>
      <c r="K63" s="54"/>
      <c r="L63" s="54"/>
    </row>
    <row r="64" spans="2:12" ht="24.9" customHeight="1">
      <c r="B64" s="61" t="s">
        <v>164</v>
      </c>
      <c r="C64" s="136">
        <f>C30</f>
        <v>0</v>
      </c>
      <c r="D64" s="136">
        <f>D30</f>
        <v>0</v>
      </c>
      <c r="E64" s="128"/>
      <c r="F64" s="128"/>
      <c r="G64" s="128"/>
      <c r="H64" s="128"/>
      <c r="K64" s="54"/>
      <c r="L64" s="54"/>
    </row>
    <row r="65" spans="2:12" ht="24.9" customHeight="1">
      <c r="B65" s="61" t="s">
        <v>165</v>
      </c>
      <c r="C65" s="136">
        <f>C32</f>
        <v>0</v>
      </c>
      <c r="D65" s="136">
        <f>D32</f>
        <v>0</v>
      </c>
      <c r="E65" s="128"/>
      <c r="F65" s="128"/>
      <c r="G65" s="128"/>
      <c r="H65" s="128"/>
      <c r="K65" s="54"/>
      <c r="L65" s="54"/>
    </row>
    <row r="66" spans="2:12" ht="24.9" customHeight="1" thickBot="1">
      <c r="B66" s="137" t="s">
        <v>166</v>
      </c>
      <c r="C66" s="138">
        <f>C37</f>
        <v>0</v>
      </c>
      <c r="D66" s="139"/>
      <c r="E66" s="128"/>
      <c r="F66" s="128"/>
      <c r="G66" s="128"/>
      <c r="H66" s="128"/>
      <c r="K66" s="54"/>
      <c r="L66" s="54"/>
    </row>
    <row r="67" spans="2:12" ht="24.9" customHeight="1">
      <c r="B67" s="140" t="s">
        <v>167</v>
      </c>
      <c r="C67" s="141">
        <f>C42</f>
        <v>0</v>
      </c>
      <c r="D67" s="141">
        <f>D42</f>
        <v>0</v>
      </c>
      <c r="E67" s="128"/>
      <c r="F67" s="128"/>
      <c r="G67" s="128"/>
      <c r="H67" s="128"/>
      <c r="K67" s="54"/>
      <c r="L67" s="54"/>
    </row>
    <row r="68" spans="2:12" ht="24.9" customHeight="1">
      <c r="C68" s="74"/>
      <c r="D68" s="128"/>
      <c r="E68" s="128"/>
      <c r="F68" s="128"/>
      <c r="G68" s="128"/>
      <c r="H68" s="128"/>
      <c r="K68" s="54"/>
      <c r="L68" s="54"/>
    </row>
    <row r="69" spans="2:12" ht="24.9" customHeight="1">
      <c r="B69" s="22" t="s">
        <v>168</v>
      </c>
      <c r="C69" s="142"/>
      <c r="D69" s="128"/>
      <c r="E69" s="128"/>
      <c r="F69" s="128"/>
      <c r="G69" s="128"/>
      <c r="H69" s="128"/>
      <c r="K69" s="54"/>
      <c r="L69" s="54"/>
    </row>
    <row r="70" spans="2:12" ht="24.9" customHeight="1">
      <c r="B70" s="125" t="s">
        <v>144</v>
      </c>
      <c r="C70" s="143" t="s">
        <v>169</v>
      </c>
      <c r="D70" s="128"/>
      <c r="E70" s="128"/>
      <c r="F70" s="128"/>
      <c r="G70" s="128"/>
      <c r="H70" s="128"/>
      <c r="K70" s="54"/>
      <c r="L70" s="54"/>
    </row>
    <row r="71" spans="2:12" ht="24.9" customHeight="1">
      <c r="B71" s="61" t="s">
        <v>170</v>
      </c>
      <c r="C71" s="144">
        <f>C56</f>
        <v>0</v>
      </c>
      <c r="D71" s="216" t="s">
        <v>171</v>
      </c>
      <c r="E71" s="209"/>
      <c r="F71" s="209"/>
      <c r="G71" s="209"/>
      <c r="H71" s="209"/>
      <c r="I71" s="209"/>
      <c r="J71" s="209"/>
      <c r="K71" s="54"/>
      <c r="L71" s="54"/>
    </row>
    <row r="72" spans="2:12" ht="24.9" customHeight="1">
      <c r="B72" s="61" t="s">
        <v>172</v>
      </c>
      <c r="C72" s="144">
        <f>C47-C48-C49-C50-C51-C52-C53-C54+'【個人】3回目＞計算用シート'!C72</f>
        <v>0</v>
      </c>
      <c r="D72" s="216" t="s">
        <v>242</v>
      </c>
      <c r="E72" s="209"/>
      <c r="F72" s="209"/>
      <c r="G72" s="209"/>
      <c r="H72" s="209"/>
      <c r="I72" s="209"/>
      <c r="J72" s="209"/>
      <c r="K72" s="54"/>
      <c r="L72" s="54"/>
    </row>
    <row r="73" spans="2:12" ht="24.9" customHeight="1">
      <c r="B73" s="61" t="s">
        <v>174</v>
      </c>
      <c r="C73" s="144">
        <f>C57</f>
        <v>0</v>
      </c>
      <c r="D73" s="216" t="s">
        <v>175</v>
      </c>
      <c r="E73" s="209"/>
      <c r="F73" s="209"/>
      <c r="G73" s="209"/>
      <c r="H73" s="209"/>
      <c r="I73" s="209"/>
      <c r="J73" s="209"/>
      <c r="K73" s="54"/>
      <c r="L73" s="54"/>
    </row>
    <row r="74" spans="2:12" ht="24.9" customHeight="1">
      <c r="B74" s="61" t="s">
        <v>176</v>
      </c>
      <c r="C74" s="144">
        <f>C48+C49+C50+C51-C52+C53+C54+'【個人】3回目＞計算用シート'!C74</f>
        <v>0</v>
      </c>
      <c r="D74" s="145" t="s">
        <v>252</v>
      </c>
      <c r="E74" s="146"/>
      <c r="F74" s="146"/>
      <c r="G74" s="146"/>
      <c r="H74" s="146"/>
      <c r="I74" s="146"/>
      <c r="J74" s="146"/>
      <c r="K74" s="54"/>
      <c r="L74" s="54"/>
    </row>
    <row r="75" spans="2:12" ht="24.9" customHeight="1">
      <c r="B75" s="61" t="s">
        <v>177</v>
      </c>
      <c r="C75" s="144">
        <f>IFERROR(INT(MAX((C72-C73)*C71/C74,0)),0)</f>
        <v>0</v>
      </c>
      <c r="D75" s="216" t="s">
        <v>178</v>
      </c>
      <c r="E75" s="209"/>
      <c r="F75" s="209"/>
      <c r="G75" s="209"/>
      <c r="H75" s="209"/>
      <c r="K75" s="54"/>
      <c r="L75" s="54"/>
    </row>
    <row r="76" spans="2:12" ht="24.9" customHeight="1" thickBot="1">
      <c r="B76" s="62" t="s">
        <v>179</v>
      </c>
      <c r="C76" s="147">
        <f>C59+C60</f>
        <v>0</v>
      </c>
      <c r="D76" s="216" t="s">
        <v>225</v>
      </c>
      <c r="E76" s="209"/>
      <c r="F76" s="209"/>
      <c r="G76" s="209"/>
      <c r="H76" s="209"/>
      <c r="K76" s="54"/>
      <c r="L76" s="54"/>
    </row>
    <row r="77" spans="2:12" ht="24.9" customHeight="1" thickTop="1" thickBot="1">
      <c r="B77" s="148" t="s">
        <v>180</v>
      </c>
      <c r="C77" s="149">
        <f>INT(IF(C76&gt;C71,0,IF(C75&gt;C71,C71-C76,C75-C76)))</f>
        <v>0</v>
      </c>
      <c r="D77" s="208" t="s">
        <v>181</v>
      </c>
      <c r="E77" s="209"/>
      <c r="F77" s="209"/>
      <c r="G77" s="209"/>
      <c r="H77" s="209"/>
      <c r="K77" s="54"/>
      <c r="L77" s="54"/>
    </row>
    <row r="78" spans="2:12" ht="24.9" customHeight="1" thickTop="1">
      <c r="K78" s="54"/>
      <c r="L78" s="54"/>
    </row>
    <row r="79" spans="2:12" ht="24.9" customHeight="1">
      <c r="B79" s="26" t="s">
        <v>28</v>
      </c>
      <c r="C79" s="172" t="str">
        <f>IF(C20=M18,"※未承継期間における数値の入力は不要です。","")</f>
        <v/>
      </c>
      <c r="D79" s="34"/>
      <c r="E79" s="34"/>
      <c r="F79" s="34"/>
      <c r="G79" s="34"/>
      <c r="H79" s="34"/>
      <c r="I79" s="34"/>
      <c r="J79" s="102" t="str">
        <f>IF(COUNTBLANK(C82:D85)+COUNTBLANK(C89:D93)+COUNTBLANK(C97:D103)+COUNTBLANK(D107:D122)+COUNTBLANK(D129:D133)&gt;0,"未入力あり","入力完了")</f>
        <v>未入力あり</v>
      </c>
    </row>
    <row r="80" spans="2:12" ht="24.9" customHeight="1">
      <c r="B80" s="40" t="s">
        <v>235</v>
      </c>
      <c r="C80" s="60" t="s">
        <v>127</v>
      </c>
      <c r="D80" s="35"/>
    </row>
    <row r="81" spans="2:6" ht="24.9" customHeight="1">
      <c r="B81" s="36" t="s">
        <v>22</v>
      </c>
      <c r="C81" s="37" t="s">
        <v>76</v>
      </c>
      <c r="D81" s="37" t="s">
        <v>125</v>
      </c>
      <c r="E81" s="24"/>
      <c r="F81" s="24"/>
    </row>
    <row r="82" spans="2:6" ht="24.9" customHeight="1">
      <c r="B82" s="61" t="s">
        <v>91</v>
      </c>
      <c r="C82" s="8"/>
      <c r="D82" s="8"/>
    </row>
    <row r="83" spans="2:6" ht="24.9" customHeight="1">
      <c r="B83" s="61" t="s">
        <v>71</v>
      </c>
      <c r="C83" s="8"/>
      <c r="D83" s="8"/>
    </row>
    <row r="84" spans="2:6" ht="24.9" customHeight="1" thickBot="1">
      <c r="B84" s="62" t="s">
        <v>72</v>
      </c>
      <c r="C84" s="10"/>
      <c r="D84" s="10"/>
    </row>
    <row r="85" spans="2:6" ht="24.9" customHeight="1" thickTop="1">
      <c r="B85" s="63" t="s">
        <v>77</v>
      </c>
      <c r="C85" s="64">
        <f>SUM(C82:C84)</f>
        <v>0</v>
      </c>
      <c r="D85" s="64">
        <f>SUM(D82:D84)</f>
        <v>0</v>
      </c>
    </row>
    <row r="87" spans="2:6" ht="24.9" customHeight="1">
      <c r="B87" s="40" t="s">
        <v>236</v>
      </c>
      <c r="C87" s="60" t="s">
        <v>127</v>
      </c>
      <c r="D87" s="41"/>
    </row>
    <row r="88" spans="2:6" ht="24.9" customHeight="1">
      <c r="B88" s="36" t="s">
        <v>22</v>
      </c>
      <c r="C88" s="37" t="s">
        <v>76</v>
      </c>
      <c r="D88" s="37" t="s">
        <v>125</v>
      </c>
      <c r="E88" s="24"/>
      <c r="F88" s="24"/>
    </row>
    <row r="89" spans="2:6" ht="24.9" customHeight="1">
      <c r="B89" s="38" t="s">
        <v>73</v>
      </c>
      <c r="C89" s="8"/>
      <c r="D89" s="8"/>
    </row>
    <row r="90" spans="2:6" ht="24.9" customHeight="1">
      <c r="B90" s="65" t="s">
        <v>92</v>
      </c>
      <c r="C90" s="13">
        <f>C82</f>
        <v>0</v>
      </c>
      <c r="D90" s="13">
        <f>D82</f>
        <v>0</v>
      </c>
    </row>
    <row r="91" spans="2:6" ht="24.9" customHeight="1">
      <c r="B91" s="65" t="s">
        <v>74</v>
      </c>
      <c r="C91" s="13">
        <f>C83</f>
        <v>0</v>
      </c>
      <c r="D91" s="13">
        <f>D83</f>
        <v>0</v>
      </c>
    </row>
    <row r="92" spans="2:6" ht="24.9" customHeight="1" thickBot="1">
      <c r="B92" s="66" t="s">
        <v>75</v>
      </c>
      <c r="C92" s="9"/>
      <c r="D92" s="9"/>
    </row>
    <row r="93" spans="2:6" ht="24.9" customHeight="1" thickTop="1">
      <c r="B93" s="42" t="s">
        <v>30</v>
      </c>
      <c r="C93" s="14">
        <f>SUM(C89:C92)</f>
        <v>0</v>
      </c>
      <c r="D93" s="14">
        <f>SUM(D89:D92)</f>
        <v>0</v>
      </c>
    </row>
    <row r="94" spans="2:6" ht="24.9" customHeight="1">
      <c r="B94" s="43"/>
    </row>
    <row r="95" spans="2:6" ht="24.9" customHeight="1">
      <c r="B95" s="40" t="s">
        <v>234</v>
      </c>
      <c r="C95" s="35"/>
      <c r="D95" s="35"/>
    </row>
    <row r="96" spans="2:6" ht="24.9" customHeight="1">
      <c r="B96" s="44" t="s">
        <v>22</v>
      </c>
      <c r="C96" s="37" t="s">
        <v>162</v>
      </c>
      <c r="D96" s="37" t="s">
        <v>125</v>
      </c>
      <c r="E96" s="24"/>
      <c r="F96" s="24"/>
    </row>
    <row r="97" spans="2:6" ht="24.9" customHeight="1">
      <c r="B97" s="38" t="s">
        <v>249</v>
      </c>
      <c r="C97" s="8"/>
      <c r="D97" s="8"/>
    </row>
    <row r="98" spans="2:6" ht="24.9" customHeight="1">
      <c r="B98" s="38" t="s">
        <v>233</v>
      </c>
      <c r="C98" s="8"/>
      <c r="D98" s="8"/>
    </row>
    <row r="99" spans="2:6" ht="24.9" customHeight="1">
      <c r="B99" s="38" t="s">
        <v>31</v>
      </c>
      <c r="C99" s="8"/>
      <c r="D99" s="8"/>
    </row>
    <row r="100" spans="2:6" ht="24.9" customHeight="1" thickBot="1">
      <c r="B100" s="39" t="s">
        <v>29</v>
      </c>
      <c r="C100" s="10"/>
      <c r="D100" s="10"/>
    </row>
    <row r="101" spans="2:6" ht="24.9" customHeight="1" thickTop="1" thickBot="1">
      <c r="B101" s="45" t="s">
        <v>32</v>
      </c>
      <c r="C101" s="15">
        <f>SUM(C97:C100)</f>
        <v>0</v>
      </c>
      <c r="D101" s="15">
        <f>SUM(D97:D100)</f>
        <v>0</v>
      </c>
    </row>
    <row r="102" spans="2:6" ht="24.9" customHeight="1" thickTop="1" thickBot="1">
      <c r="B102" s="46" t="s">
        <v>250</v>
      </c>
      <c r="C102" s="11"/>
      <c r="D102" s="11"/>
    </row>
    <row r="103" spans="2:6" ht="24.9" customHeight="1" thickTop="1">
      <c r="B103" s="42" t="s">
        <v>30</v>
      </c>
      <c r="C103" s="14">
        <f>C97+C98+C99+C100+C102</f>
        <v>0</v>
      </c>
      <c r="D103" s="14">
        <f>D97+D98+D99+D100+D102</f>
        <v>0</v>
      </c>
    </row>
    <row r="104" spans="2:6" ht="24.9" customHeight="1">
      <c r="B104" s="43"/>
      <c r="C104" s="35"/>
      <c r="D104" s="35"/>
    </row>
    <row r="105" spans="2:6" ht="24.9" customHeight="1">
      <c r="B105" s="40" t="s">
        <v>182</v>
      </c>
    </row>
    <row r="106" spans="2:6" ht="24.9" customHeight="1">
      <c r="B106" s="44" t="s">
        <v>22</v>
      </c>
      <c r="C106" s="79" t="s">
        <v>131</v>
      </c>
      <c r="D106" s="79" t="s">
        <v>129</v>
      </c>
      <c r="E106" s="233"/>
      <c r="F106" s="233"/>
    </row>
    <row r="107" spans="2:6" ht="24.9" customHeight="1">
      <c r="B107" s="38" t="s">
        <v>88</v>
      </c>
      <c r="C107" s="13">
        <f>'【個人】3回目＞計算用シート'!D107</f>
        <v>0</v>
      </c>
      <c r="D107" s="107">
        <f>D30</f>
        <v>0</v>
      </c>
      <c r="E107" s="154"/>
      <c r="F107" s="154"/>
    </row>
    <row r="108" spans="2:6" ht="24.9" customHeight="1">
      <c r="B108" s="38" t="s">
        <v>93</v>
      </c>
      <c r="C108" s="13">
        <f>'【個人】3回目＞計算用シート'!D108</f>
        <v>0</v>
      </c>
      <c r="D108" s="107">
        <f t="shared" ref="D108:D109" si="0">D31</f>
        <v>0</v>
      </c>
      <c r="E108" s="154"/>
      <c r="F108" s="154"/>
    </row>
    <row r="109" spans="2:6" ht="24.9" customHeight="1">
      <c r="B109" s="38" t="s">
        <v>78</v>
      </c>
      <c r="C109" s="13">
        <f>'【個人】3回目＞計算用シート'!D109</f>
        <v>0</v>
      </c>
      <c r="D109" s="107">
        <f t="shared" si="0"/>
        <v>0</v>
      </c>
      <c r="E109" s="154"/>
      <c r="F109" s="154"/>
    </row>
    <row r="110" spans="2:6" ht="24.9" customHeight="1">
      <c r="B110" s="38" t="s">
        <v>238</v>
      </c>
      <c r="C110" s="13">
        <f>'【個人】3回目＞計算用シート'!D110</f>
        <v>0</v>
      </c>
      <c r="D110" s="107">
        <f>D133</f>
        <v>0</v>
      </c>
      <c r="E110" s="154"/>
      <c r="F110" s="154"/>
    </row>
    <row r="111" spans="2:6" ht="24.9" customHeight="1">
      <c r="B111" s="38" t="s">
        <v>87</v>
      </c>
      <c r="C111" s="13">
        <f>'【個人】3回目＞計算用シート'!D111</f>
        <v>0</v>
      </c>
      <c r="D111" s="107">
        <f>D109-D110</f>
        <v>0</v>
      </c>
      <c r="E111" s="154"/>
      <c r="F111" s="154"/>
    </row>
    <row r="112" spans="2:6" ht="24.9" customHeight="1">
      <c r="B112" s="38" t="s">
        <v>239</v>
      </c>
      <c r="C112" s="13">
        <f>'【個人】3回目＞計算用シート'!D112</f>
        <v>0</v>
      </c>
      <c r="D112" s="107">
        <f>D111-D130</f>
        <v>0</v>
      </c>
      <c r="E112" s="154"/>
      <c r="F112" s="154"/>
    </row>
    <row r="113" spans="2:8" ht="24.9" customHeight="1">
      <c r="B113" s="38" t="s">
        <v>183</v>
      </c>
      <c r="C113" s="13">
        <f>'【個人】3回目＞計算用シート'!D113</f>
        <v>0</v>
      </c>
      <c r="D113" s="107">
        <f>D85</f>
        <v>0</v>
      </c>
      <c r="E113" s="154"/>
      <c r="F113" s="154"/>
    </row>
    <row r="114" spans="2:8" ht="24.9" customHeight="1">
      <c r="B114" s="38" t="s">
        <v>184</v>
      </c>
      <c r="C114" s="13">
        <f>'【個人】3回目＞計算用シート'!D114</f>
        <v>0</v>
      </c>
      <c r="D114" s="107">
        <f>D93</f>
        <v>0</v>
      </c>
      <c r="E114" s="154"/>
      <c r="F114" s="154"/>
    </row>
    <row r="115" spans="2:8" ht="24.9" customHeight="1">
      <c r="B115" s="38" t="s">
        <v>232</v>
      </c>
      <c r="C115" s="13">
        <f>'【個人】3回目＞計算用シート'!D115</f>
        <v>0</v>
      </c>
      <c r="D115" s="150"/>
      <c r="E115" s="155"/>
      <c r="F115" s="155"/>
    </row>
    <row r="116" spans="2:8" ht="24.9" customHeight="1">
      <c r="B116" s="38" t="s">
        <v>231</v>
      </c>
      <c r="C116" s="13">
        <f>'【個人】3回目＞計算用シート'!D116</f>
        <v>0</v>
      </c>
      <c r="D116" s="150"/>
      <c r="E116" s="155"/>
      <c r="F116" s="155"/>
    </row>
    <row r="117" spans="2:8" ht="24.9" customHeight="1">
      <c r="B117" s="38" t="s">
        <v>187</v>
      </c>
      <c r="C117" s="13">
        <f>'【個人】3回目＞計算用シート'!D117</f>
        <v>0</v>
      </c>
      <c r="D117" s="107">
        <f>D103</f>
        <v>0</v>
      </c>
      <c r="E117" s="154"/>
      <c r="F117" s="154"/>
    </row>
    <row r="118" spans="2:8" ht="24.9" customHeight="1">
      <c r="B118" s="38" t="s">
        <v>34</v>
      </c>
      <c r="C118" s="13">
        <f>'【個人】3回目＞計算用シート'!D118</f>
        <v>0</v>
      </c>
      <c r="D118" s="107">
        <f>D101</f>
        <v>0</v>
      </c>
      <c r="E118" s="154"/>
      <c r="F118" s="154"/>
    </row>
    <row r="119" spans="2:8" ht="24.9" customHeight="1">
      <c r="B119" s="38" t="s">
        <v>35</v>
      </c>
      <c r="C119" s="13">
        <f>'【個人】3回目＞計算用シート'!D119</f>
        <v>0</v>
      </c>
      <c r="D119" s="107">
        <f>D102</f>
        <v>0</v>
      </c>
      <c r="E119" s="154"/>
      <c r="F119" s="154"/>
      <c r="G119" s="73"/>
      <c r="H119" s="73"/>
    </row>
    <row r="120" spans="2:8" ht="24.9" customHeight="1">
      <c r="B120" s="49" t="s">
        <v>188</v>
      </c>
      <c r="C120" s="13">
        <f>'【個人】3回目＞計算用シート'!D120</f>
        <v>0</v>
      </c>
      <c r="D120" s="107">
        <f>D111+D114+D117</f>
        <v>0</v>
      </c>
      <c r="E120" s="154"/>
      <c r="F120" s="154"/>
      <c r="G120" s="74"/>
      <c r="H120" s="57"/>
    </row>
    <row r="121" spans="2:8" ht="24.9" customHeight="1">
      <c r="B121" s="38" t="s">
        <v>230</v>
      </c>
      <c r="C121" s="153">
        <f>'【個人】3回目＞計算用シート'!D121</f>
        <v>0</v>
      </c>
      <c r="D121" s="181"/>
      <c r="E121" s="156"/>
      <c r="F121" s="156"/>
    </row>
    <row r="122" spans="2:8" ht="23.4" customHeight="1">
      <c r="B122" s="38" t="s">
        <v>185</v>
      </c>
      <c r="C122" s="13">
        <f>'【個人】3回目＞計算用シート'!D122</f>
        <v>0</v>
      </c>
      <c r="D122" s="107">
        <f>IFERROR(D120/D121,)</f>
        <v>0</v>
      </c>
      <c r="E122" s="154"/>
      <c r="F122" s="154"/>
    </row>
    <row r="123" spans="2:8" ht="18">
      <c r="B123" s="77" t="str">
        <f>IF(SUM(D107:D117)=0,"◆「①売上高」∼「⑪減価償却額」の全ての項目が0になることは基本的にはございません。各項目が正しく入力されているか、ご確認をお願いします。","")</f>
        <v>◆「①売上高」∼「⑪減価償却額」の全ての項目が0になることは基本的にはございません。各項目が正しく入力されているか、ご確認をお願いします。</v>
      </c>
      <c r="C123" s="78"/>
      <c r="D123" s="78"/>
    </row>
    <row r="124" spans="2:8" ht="18">
      <c r="B124" s="77" t="str">
        <f>IF(D121&lt;0.1,"◆「⑬従業員数」が0になることは基本的にはございません。各項目が0.1以上の数字で正しく入力されているか、ご確認をお願いします。","")</f>
        <v>◆「⑬従業員数」が0になることは基本的にはございません。各項目が0.1以上の数字で正しく入力されているか、ご確認をお願いします。</v>
      </c>
      <c r="C124" s="78"/>
      <c r="D124" s="78"/>
    </row>
    <row r="125" spans="2:8" ht="18">
      <c r="B125" s="77"/>
      <c r="C125" s="78"/>
      <c r="D125" s="78"/>
    </row>
    <row r="126" spans="2:8" ht="18">
      <c r="B126" s="77"/>
      <c r="C126" s="78"/>
      <c r="D126" s="78"/>
    </row>
    <row r="127" spans="2:8" ht="24.9" customHeight="1">
      <c r="B127" s="24" t="s">
        <v>79</v>
      </c>
      <c r="D127" s="197"/>
      <c r="E127" s="198"/>
    </row>
    <row r="128" spans="2:8" ht="24.9" customHeight="1">
      <c r="B128" s="68" t="s">
        <v>80</v>
      </c>
      <c r="C128" s="79" t="s">
        <v>131</v>
      </c>
      <c r="D128" s="79" t="s">
        <v>129</v>
      </c>
      <c r="E128" s="233"/>
      <c r="F128" s="233"/>
    </row>
    <row r="129" spans="2:23" ht="24.9" customHeight="1">
      <c r="B129" s="69" t="s">
        <v>82</v>
      </c>
      <c r="C129" s="159">
        <f>'【個人】3回目＞計算用シート'!D129</f>
        <v>0</v>
      </c>
      <c r="D129" s="108">
        <f>D33</f>
        <v>0</v>
      </c>
      <c r="E129" s="157"/>
      <c r="F129" s="157"/>
    </row>
    <row r="130" spans="2:23" ht="24.9" customHeight="1">
      <c r="B130" s="69" t="s">
        <v>83</v>
      </c>
      <c r="C130" s="159">
        <f>'【個人】3回目＞計算用シート'!D130</f>
        <v>0</v>
      </c>
      <c r="D130" s="109"/>
      <c r="E130" s="158"/>
      <c r="F130" s="158"/>
    </row>
    <row r="131" spans="2:23" ht="24.9" customHeight="1">
      <c r="B131" s="69" t="s">
        <v>84</v>
      </c>
      <c r="C131" s="159">
        <f>'【個人】3回目＞計算用シート'!D131</f>
        <v>0</v>
      </c>
      <c r="D131" s="108">
        <f>D35</f>
        <v>0</v>
      </c>
      <c r="E131" s="157"/>
      <c r="F131" s="157"/>
    </row>
    <row r="132" spans="2:23" ht="24.9" customHeight="1" thickBot="1">
      <c r="B132" s="70" t="s">
        <v>85</v>
      </c>
      <c r="C132" s="160">
        <f>'【個人】3回目＞計算用シート'!D132</f>
        <v>0</v>
      </c>
      <c r="D132" s="110">
        <f>D36</f>
        <v>0</v>
      </c>
      <c r="E132" s="157"/>
      <c r="F132" s="157"/>
    </row>
    <row r="133" spans="2:23" ht="24.9" customHeight="1" thickTop="1">
      <c r="B133" s="71" t="s">
        <v>86</v>
      </c>
      <c r="C133" s="72">
        <f>'【個人】3回目＞計算用シート'!D133</f>
        <v>0</v>
      </c>
      <c r="D133" s="106">
        <f>D129-D130-D131+D132</f>
        <v>0</v>
      </c>
      <c r="E133" s="157"/>
      <c r="F133" s="157"/>
    </row>
    <row r="134" spans="2:23" ht="24.9" customHeight="1">
      <c r="K134" s="54"/>
      <c r="L134" s="54"/>
    </row>
    <row r="135" spans="2:23" ht="24" customHeight="1">
      <c r="B135" s="38" t="s">
        <v>189</v>
      </c>
      <c r="C135" s="151"/>
      <c r="D135" s="152">
        <f>IFERROR(IF(C120&lt;0,(D120-C120)/C120*-1,IF(C120&gt;0,(D120-C120)/C120,IF(AND(C120=0,D120&gt;0),1,0))),0)</f>
        <v>0</v>
      </c>
      <c r="E135" s="50"/>
      <c r="F135" s="50"/>
      <c r="K135" s="54"/>
      <c r="L135" s="54"/>
    </row>
    <row r="136" spans="2:23" ht="24.9" customHeight="1">
      <c r="B136" s="38" t="s">
        <v>190</v>
      </c>
      <c r="C136" s="151"/>
      <c r="D136" s="152">
        <f>IFERROR(IF(C122&lt;0,(D122-C122)/C122*-1,IF(C122&gt;0,(D122-C122)/C122,IF(AND(C122=0,D122&gt;0),1,0))),0)</f>
        <v>0</v>
      </c>
      <c r="E136" s="50"/>
      <c r="F136" s="50"/>
      <c r="K136" s="54"/>
      <c r="L136" s="54"/>
    </row>
    <row r="137" spans="2:23" ht="24.9" customHeight="1">
      <c r="B137" s="35"/>
      <c r="C137" s="35"/>
      <c r="D137" s="50"/>
    </row>
    <row r="138" spans="2:23" ht="24.9" customHeight="1">
      <c r="B138" s="26" t="s">
        <v>130</v>
      </c>
      <c r="C138" s="34"/>
      <c r="D138" s="34"/>
      <c r="E138" s="34"/>
      <c r="F138" s="34"/>
      <c r="G138" s="34"/>
      <c r="H138" s="34"/>
      <c r="I138" s="34"/>
      <c r="J138" s="102" t="str" cm="1">
        <f t="array" ref="J138">_xlfn.IFS(
  AND(C18="該当なし",C19= "該当なし"), "ー",
  AND(C18="該当あり",C19= "該当あり"), IF((COUNTBLANK(C143:E144)+COUNTBLANK(D152:D153)) &gt; 0, "未入力あり", "入力完了"),
  AND(C18="該当あり",C19= "該当なし"), IF((COUNTBLANK(C143:E144)) &gt; 0, "未入力あり", "入力完了"),
  AND(C18="該当なし",C19= "該当あり"), IF((COUNTBLANK(C152:D153)) &gt; 0, "未入力あり", "入力完了"),
  TRUE, "未入力あり"
)</f>
        <v>未入力あり</v>
      </c>
      <c r="K138" s="111"/>
      <c r="N138" s="112"/>
      <c r="O138" s="112"/>
      <c r="P138" s="112"/>
      <c r="Q138" s="192"/>
      <c r="R138" s="192"/>
      <c r="S138" s="192"/>
      <c r="T138" s="192"/>
    </row>
    <row r="139" spans="2:23" ht="24.9" customHeight="1">
      <c r="B139" s="21" t="s">
        <v>136</v>
      </c>
      <c r="N139" s="112"/>
      <c r="O139" s="112"/>
      <c r="P139" s="112"/>
      <c r="Q139" s="112"/>
      <c r="R139" s="112"/>
      <c r="S139" s="112"/>
      <c r="T139" s="112"/>
    </row>
    <row r="140" spans="2:23" ht="24.9" customHeight="1">
      <c r="N140" s="112"/>
      <c r="O140" s="112"/>
      <c r="P140" s="112"/>
      <c r="Q140" s="112"/>
      <c r="R140" s="112"/>
      <c r="S140" s="112"/>
      <c r="T140" s="112"/>
    </row>
    <row r="141" spans="2:23" ht="24.9" customHeight="1">
      <c r="B141" s="22" t="s">
        <v>138</v>
      </c>
      <c r="L141" s="176" t="s">
        <v>204</v>
      </c>
      <c r="M141" s="176"/>
      <c r="N141" s="176"/>
      <c r="O141" s="176"/>
      <c r="P141" s="176"/>
      <c r="Q141" s="176"/>
      <c r="R141" s="176"/>
      <c r="S141" s="115"/>
      <c r="T141" s="115"/>
    </row>
    <row r="142" spans="2:23" ht="39" customHeight="1">
      <c r="B142" s="44" t="s">
        <v>97</v>
      </c>
      <c r="C142" s="165" t="s">
        <v>194</v>
      </c>
      <c r="D142" s="83" t="s">
        <v>193</v>
      </c>
      <c r="E142" s="235" t="s">
        <v>192</v>
      </c>
      <c r="F142" s="236"/>
      <c r="G142" s="35"/>
      <c r="H142" s="113"/>
      <c r="L142" s="176" t="s">
        <v>197</v>
      </c>
      <c r="M142" s="176"/>
      <c r="N142" s="176"/>
      <c r="O142" s="176"/>
      <c r="P142" s="176"/>
      <c r="Q142" s="176"/>
      <c r="R142" s="176"/>
      <c r="S142" s="115"/>
      <c r="T142" s="115"/>
    </row>
    <row r="143" spans="2:23" ht="24.9" customHeight="1">
      <c r="B143" s="52" t="s">
        <v>119</v>
      </c>
      <c r="C143" s="166">
        <f>'【個人】1回目＞計算用シート'!D143</f>
        <v>0</v>
      </c>
      <c r="D143" s="100" t="str">
        <f>IF('【個人】3回目＞計算用シート'!E143="","",'【個人】3回目＞計算用シート'!E143)</f>
        <v/>
      </c>
      <c r="E143" s="237" t="str">
        <f>IF(C16="","",C16)</f>
        <v/>
      </c>
      <c r="F143" s="238"/>
      <c r="G143" s="35"/>
      <c r="H143" s="113"/>
      <c r="L143" s="176" t="s">
        <v>258</v>
      </c>
      <c r="M143" s="176"/>
      <c r="N143" s="176"/>
      <c r="O143" s="176"/>
      <c r="P143" s="176"/>
      <c r="Q143" s="176"/>
      <c r="R143" s="176"/>
      <c r="S143" s="115"/>
      <c r="T143" s="115"/>
      <c r="V143" s="116"/>
      <c r="W143" s="117"/>
    </row>
    <row r="144" spans="2:23" ht="24.9" customHeight="1">
      <c r="B144" s="44" t="s">
        <v>139</v>
      </c>
      <c r="C144" s="167" t="str">
        <f>IF('【個人】1回目＞計算用シート'!C144="","",'【個人】1回目＞計算用シート'!C144+50)</f>
        <v/>
      </c>
      <c r="D144" s="159" t="str">
        <f>IF('【個人】3回目＞計算用シート'!E144="","",'【個人】3回目＞計算用シート'!E144)</f>
        <v/>
      </c>
      <c r="E144" s="193"/>
      <c r="F144" s="194"/>
      <c r="G144" s="35"/>
      <c r="H144" s="114"/>
      <c r="L144" s="176" t="s">
        <v>259</v>
      </c>
      <c r="M144" s="176"/>
      <c r="N144" s="176"/>
      <c r="O144" s="176"/>
      <c r="P144" s="176"/>
      <c r="Q144" s="176"/>
      <c r="R144" s="176"/>
      <c r="S144" s="115"/>
      <c r="T144" s="115"/>
      <c r="V144" s="118"/>
      <c r="W144" s="119"/>
    </row>
    <row r="145" spans="2:29" ht="24.9" customHeight="1" thickBot="1">
      <c r="D145"/>
      <c r="E145"/>
      <c r="F145"/>
      <c r="G145" s="67"/>
      <c r="H145" s="67"/>
      <c r="I145" s="47"/>
      <c r="J145"/>
      <c r="L145" s="176" t="s">
        <v>210</v>
      </c>
      <c r="N145" s="112"/>
      <c r="O145" s="112"/>
      <c r="P145" s="115"/>
      <c r="Q145" s="115"/>
      <c r="R145" s="115"/>
      <c r="S145" s="115"/>
      <c r="T145" s="115"/>
      <c r="V145" s="118"/>
      <c r="W145" s="119"/>
    </row>
    <row r="146" spans="2:29" ht="52.95" customHeight="1" thickTop="1" thickBot="1">
      <c r="B146" s="175" t="s">
        <v>208</v>
      </c>
      <c r="C146" s="186" t="str" cm="1">
        <f t="array" ref="C146">_xlfn.IFS(AND(C18="該当あり",C144&lt;=E144),L141,AND(C18="該当あり",C144&gt;E144),L142,TRUE,"ー")</f>
        <v>ー</v>
      </c>
      <c r="D146" s="187"/>
      <c r="E146" s="187"/>
      <c r="F146" s="187"/>
      <c r="G146" s="187"/>
      <c r="H146" s="120"/>
      <c r="I146" s="121"/>
      <c r="J146" s="1"/>
      <c r="N146" s="112"/>
      <c r="O146" s="112"/>
      <c r="P146" s="115"/>
      <c r="Q146" s="115"/>
      <c r="R146" s="162"/>
      <c r="S146" s="162"/>
      <c r="T146" s="162"/>
      <c r="U146" s="162"/>
      <c r="V146" s="162"/>
      <c r="W146" s="162"/>
      <c r="X146" s="162"/>
      <c r="Y146" s="162"/>
      <c r="Z146" s="162"/>
      <c r="AA146" s="162"/>
      <c r="AB146" s="162"/>
      <c r="AC146" s="162"/>
    </row>
    <row r="147" spans="2:29" ht="12" customHeight="1" thickTop="1" thickBot="1">
      <c r="D147"/>
      <c r="E147"/>
      <c r="F147"/>
      <c r="G147" s="67"/>
      <c r="H147" s="67"/>
      <c r="I147" s="47"/>
      <c r="J147"/>
      <c r="N147" s="112"/>
      <c r="O147" s="112"/>
      <c r="P147" s="115"/>
      <c r="Q147" s="115"/>
      <c r="R147" s="115"/>
      <c r="S147" s="115"/>
      <c r="T147" s="115"/>
      <c r="V147" s="118"/>
      <c r="W147" s="119"/>
    </row>
    <row r="148" spans="2:29" ht="52.95" customHeight="1" thickTop="1" thickBot="1">
      <c r="B148" s="175" t="s">
        <v>211</v>
      </c>
      <c r="C148" s="186" t="str" cm="1">
        <f t="array" ref="C148">_xlfn.IFS(
  C146="ー", "ー",
  C146=L141, L145,
  AND(C146=L142,D135&gt;=0.015,D136&gt;=0.015), L143,
  AND(C146=L142,OR(D135&lt;0.015,D136&lt;0.015)), L144,
  TRUE, "ー"
)</f>
        <v>ー</v>
      </c>
      <c r="D148" s="187"/>
      <c r="E148" s="187"/>
      <c r="F148" s="187"/>
      <c r="G148" s="187"/>
      <c r="H148" s="120"/>
      <c r="I148" s="121"/>
      <c r="J148" s="1"/>
      <c r="L148" s="179"/>
      <c r="M148" s="178"/>
      <c r="N148" s="112"/>
      <c r="O148" s="179"/>
      <c r="P148" s="180"/>
      <c r="Q148" s="115"/>
      <c r="R148" s="162"/>
      <c r="S148" s="162"/>
      <c r="T148" s="162"/>
      <c r="U148" s="162"/>
      <c r="V148" s="162"/>
      <c r="W148" s="162"/>
      <c r="X148" s="162"/>
      <c r="Y148" s="162"/>
      <c r="Z148" s="162"/>
      <c r="AA148" s="162"/>
      <c r="AB148" s="162"/>
      <c r="AC148" s="162"/>
    </row>
    <row r="149" spans="2:29" ht="24.9" customHeight="1" thickTop="1">
      <c r="B149" s="21" t="s">
        <v>137</v>
      </c>
      <c r="D149"/>
      <c r="E149"/>
      <c r="F149"/>
      <c r="G149" s="67"/>
      <c r="H149" s="67"/>
      <c r="I149" s="47"/>
      <c r="J149"/>
      <c r="M149" s="161"/>
      <c r="N149" s="163"/>
      <c r="O149" s="163"/>
      <c r="P149" s="164"/>
      <c r="Q149" s="164"/>
      <c r="R149" s="119"/>
      <c r="S149" s="119"/>
      <c r="T149" s="119"/>
      <c r="U149" s="119"/>
      <c r="V149" s="119"/>
      <c r="W149" s="119"/>
      <c r="X149" s="119"/>
      <c r="Y149" s="119"/>
      <c r="Z149" s="119"/>
      <c r="AA149" s="119"/>
      <c r="AB149" s="119"/>
      <c r="AC149" s="119"/>
    </row>
    <row r="150" spans="2:29" ht="24.9" customHeight="1">
      <c r="B150" s="22" t="s">
        <v>124</v>
      </c>
      <c r="D150"/>
      <c r="E150"/>
      <c r="F150"/>
      <c r="G150" s="67"/>
      <c r="H150" s="67"/>
      <c r="I150" s="47"/>
      <c r="J150"/>
      <c r="M150" s="161"/>
      <c r="N150" s="163"/>
      <c r="O150" s="163"/>
      <c r="P150" s="164"/>
      <c r="Q150" s="164"/>
      <c r="R150" s="119"/>
      <c r="S150" s="119"/>
      <c r="T150" s="119"/>
      <c r="U150" s="119"/>
      <c r="V150" s="119"/>
      <c r="W150" s="119"/>
      <c r="X150" s="119"/>
      <c r="Y150" s="119"/>
      <c r="Z150" s="119"/>
      <c r="AA150" s="119"/>
      <c r="AB150" s="119"/>
      <c r="AC150" s="119"/>
    </row>
    <row r="151" spans="2:29" ht="39" customHeight="1">
      <c r="B151" s="44" t="s">
        <v>97</v>
      </c>
      <c r="C151" s="83" t="s">
        <v>196</v>
      </c>
      <c r="D151" s="83" t="s">
        <v>195</v>
      </c>
      <c r="E151" s="105"/>
      <c r="F151" s="234"/>
      <c r="G151" s="234"/>
      <c r="H151" s="113"/>
      <c r="M151" s="161"/>
      <c r="N151" s="163"/>
      <c r="O151" s="163"/>
      <c r="P151" s="164"/>
      <c r="Q151" s="164"/>
      <c r="R151" s="119"/>
      <c r="S151" s="119"/>
      <c r="T151" s="119"/>
      <c r="U151" s="119"/>
      <c r="V151" s="119"/>
      <c r="W151" s="119"/>
      <c r="X151" s="119"/>
      <c r="Y151" s="119"/>
      <c r="Z151" s="119"/>
      <c r="AA151" s="119"/>
      <c r="AB151" s="119"/>
      <c r="AC151" s="119"/>
    </row>
    <row r="152" spans="2:29" ht="24.9" customHeight="1">
      <c r="B152" s="52" t="s">
        <v>119</v>
      </c>
      <c r="C152" s="100" t="str">
        <f>IF('【個人】3回目＞計算用シート'!D152="","",'【個人】3回目＞計算用シート'!D152)</f>
        <v/>
      </c>
      <c r="D152" s="100" t="str">
        <f>IF(C16="","",C16)</f>
        <v/>
      </c>
      <c r="E152" s="122"/>
      <c r="F152" s="234"/>
      <c r="G152" s="234"/>
      <c r="H152" s="113"/>
      <c r="M152" s="161"/>
      <c r="N152" s="163"/>
      <c r="O152" s="163"/>
      <c r="P152" s="164"/>
      <c r="Q152" s="164"/>
      <c r="S152" s="119"/>
      <c r="T152" s="119"/>
      <c r="U152" s="119"/>
      <c r="V152" s="119"/>
      <c r="W152" s="119"/>
      <c r="X152" s="119"/>
      <c r="Y152" s="119"/>
      <c r="Z152" s="119"/>
      <c r="AA152" s="119"/>
      <c r="AB152" s="119"/>
      <c r="AC152" s="119"/>
    </row>
    <row r="153" spans="2:29" ht="24.9" customHeight="1">
      <c r="B153" s="44" t="s">
        <v>139</v>
      </c>
      <c r="C153" s="159" t="str">
        <f>IF('【個人】3回目＞計算用シート'!D153="","",'【個人】3回目＞計算用シート'!D153)</f>
        <v/>
      </c>
      <c r="D153" s="16"/>
      <c r="E153" s="123"/>
      <c r="F153" s="234"/>
      <c r="G153" s="234"/>
      <c r="H153" s="114"/>
      <c r="M153" s="161"/>
      <c r="N153" s="163"/>
      <c r="O153" s="163"/>
      <c r="P153" s="164"/>
      <c r="Q153" s="164"/>
      <c r="S153" s="119"/>
      <c r="T153" s="119"/>
      <c r="U153" s="119"/>
      <c r="V153" s="119"/>
      <c r="W153" s="119"/>
      <c r="X153" s="119"/>
      <c r="Y153" s="119"/>
      <c r="Z153" s="119"/>
      <c r="AA153" s="119"/>
      <c r="AB153" s="119"/>
      <c r="AC153" s="119"/>
    </row>
    <row r="154" spans="2:29" ht="24.9" customHeight="1">
      <c r="D154"/>
      <c r="E154"/>
      <c r="F154"/>
      <c r="G154" s="67"/>
      <c r="H154" s="1"/>
      <c r="I154" s="47"/>
      <c r="J154"/>
      <c r="M154" s="161"/>
      <c r="N154" s="163"/>
      <c r="O154" s="163"/>
      <c r="P154" s="164"/>
      <c r="Q154" s="164"/>
      <c r="S154" s="119"/>
      <c r="T154" s="119"/>
      <c r="U154" s="119"/>
      <c r="V154" s="119"/>
      <c r="W154" s="119"/>
      <c r="X154" s="119"/>
      <c r="Y154" s="119"/>
      <c r="Z154" s="119"/>
      <c r="AA154" s="119"/>
      <c r="AB154" s="119"/>
      <c r="AC154" s="119"/>
    </row>
    <row r="155" spans="2:29" ht="24.9" customHeight="1">
      <c r="B155" s="21" t="s">
        <v>36</v>
      </c>
    </row>
  </sheetData>
  <sheetProtection algorithmName="SHA-512" hashValue="uWxTLt7PJqLckBrrKlvyoheWv0DjxGEz8gEiK20F3MubxUZKyupjmS2oAGnZLq1ew4W4YGto7qrOhyaGN/BRcg==" saltValue="bCYI8dA/NqzT1nx7Yjcj8w==" spinCount="100000" sheet="1" selectLockedCells="1"/>
  <mergeCells count="51">
    <mergeCell ref="F152:G152"/>
    <mergeCell ref="F153:G153"/>
    <mergeCell ref="E128:F128"/>
    <mergeCell ref="Q138:T138"/>
    <mergeCell ref="E142:F142"/>
    <mergeCell ref="E143:F143"/>
    <mergeCell ref="E144:F144"/>
    <mergeCell ref="C146:G146"/>
    <mergeCell ref="F151:G151"/>
    <mergeCell ref="C148:G148"/>
    <mergeCell ref="D127:E127"/>
    <mergeCell ref="E39:F39"/>
    <mergeCell ref="G39:H39"/>
    <mergeCell ref="E41:H41"/>
    <mergeCell ref="E42:H42"/>
    <mergeCell ref="D71:J71"/>
    <mergeCell ref="D72:J72"/>
    <mergeCell ref="D73:J73"/>
    <mergeCell ref="D75:H75"/>
    <mergeCell ref="D76:H76"/>
    <mergeCell ref="D77:H77"/>
    <mergeCell ref="E106:F106"/>
    <mergeCell ref="E36:F36"/>
    <mergeCell ref="G36:H36"/>
    <mergeCell ref="E37:F37"/>
    <mergeCell ref="G37:H37"/>
    <mergeCell ref="E38:F38"/>
    <mergeCell ref="G38:H38"/>
    <mergeCell ref="E33:F33"/>
    <mergeCell ref="G33:H33"/>
    <mergeCell ref="E34:F34"/>
    <mergeCell ref="G34:H34"/>
    <mergeCell ref="E35:F35"/>
    <mergeCell ref="G35:H35"/>
    <mergeCell ref="E30:F30"/>
    <mergeCell ref="G30:H30"/>
    <mergeCell ref="E31:F31"/>
    <mergeCell ref="G31:H31"/>
    <mergeCell ref="E32:F32"/>
    <mergeCell ref="G32:H32"/>
    <mergeCell ref="B27:B29"/>
    <mergeCell ref="C27:C29"/>
    <mergeCell ref="D27:H27"/>
    <mergeCell ref="D28:D29"/>
    <mergeCell ref="E28:H28"/>
    <mergeCell ref="C12:D12"/>
    <mergeCell ref="H1:J1"/>
    <mergeCell ref="H2:I2"/>
    <mergeCell ref="H3:I3"/>
    <mergeCell ref="H4:I4"/>
    <mergeCell ref="H5:I5"/>
  </mergeCells>
  <phoneticPr fontId="2"/>
  <conditionalFormatting sqref="B142:H148">
    <cfRule type="expression" dxfId="37" priority="4">
      <formula>$C$18="該当なし"</formula>
    </cfRule>
  </conditionalFormatting>
  <conditionalFormatting sqref="B151:H154">
    <cfRule type="expression" dxfId="36" priority="5">
      <formula>$C$19="該当なし"</formula>
    </cfRule>
  </conditionalFormatting>
  <conditionalFormatting sqref="C15:C20">
    <cfRule type="containsBlanks" dxfId="35" priority="8">
      <formula>LEN(TRIM(C15))=0</formula>
    </cfRule>
  </conditionalFormatting>
  <conditionalFormatting sqref="C53:C54">
    <cfRule type="containsBlanks" dxfId="34" priority="9">
      <formula>LEN(TRIM(C53))=0</formula>
    </cfRule>
  </conditionalFormatting>
  <conditionalFormatting sqref="C56:C57 C59:C60">
    <cfRule type="containsBlanks" dxfId="33" priority="13">
      <formula>LEN(TRIM(C56))=0</formula>
    </cfRule>
  </conditionalFormatting>
  <conditionalFormatting sqref="C129:C132">
    <cfRule type="containsBlanks" dxfId="32" priority="18">
      <formula>LEN(TRIM(C129))=0</formula>
    </cfRule>
  </conditionalFormatting>
  <conditionalFormatting sqref="C30:D31 C33:D33 C35:D36 C38:D38 C42:D42 C82:D84 C89:D89 C92:D92 C97:D100 C102:D102 D130">
    <cfRule type="containsBlanks" dxfId="31" priority="20">
      <formula>LEN(TRIM(C30))=0</formula>
    </cfRule>
  </conditionalFormatting>
  <conditionalFormatting sqref="D115:D116 D121">
    <cfRule type="containsBlanks" dxfId="30" priority="17">
      <formula>LEN(TRIM(D115))=0</formula>
    </cfRule>
  </conditionalFormatting>
  <conditionalFormatting sqref="D153">
    <cfRule type="containsBlanks" dxfId="29" priority="15">
      <formula>LEN(TRIM(D153))=0</formula>
    </cfRule>
  </conditionalFormatting>
  <conditionalFormatting sqref="E144">
    <cfRule type="containsBlanks" dxfId="28" priority="19">
      <formula>LEN(TRIM(E144))=0</formula>
    </cfRule>
  </conditionalFormatting>
  <conditionalFormatting sqref="H1">
    <cfRule type="expression" dxfId="27" priority="22">
      <formula>LEN($H$1)&gt;1</formula>
    </cfRule>
  </conditionalFormatting>
  <conditionalFormatting sqref="J2:K6">
    <cfRule type="expression" dxfId="26" priority="21">
      <formula>$J2="未入力あり"</formula>
    </cfRule>
  </conditionalFormatting>
  <dataValidations count="9">
    <dataValidation type="decimal" allowBlank="1" showInputMessage="1" showErrorMessage="1" sqref="C47:C60" xr:uid="{79C44A64-086B-4D49-B25A-63F5CE342E35}">
      <formula1>-1E+99</formula1>
      <formula2>1E+99</formula2>
    </dataValidation>
    <dataValidation type="date" allowBlank="1" showInputMessage="1" showErrorMessage="1" error="日付形式で入力してください" sqref="E152 C152:D152 C143:E143" xr:uid="{6639A28D-03C3-4331-86E0-9EC647054EDD}">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121:E121" xr:uid="{509A8EFF-850B-47A6-8C5D-2FCF7161DEE0}">
      <formula1>0.1</formula1>
      <formula2>1E+99</formula2>
    </dataValidation>
    <dataValidation type="decimal" allowBlank="1" showInputMessage="1" showErrorMessage="1" error="半角数字で入力してください。" sqref="C131:C132 C144:E144 C30:H31 C33:H33 C35:H36 C38:H38 C42:D42 C82:D84 C89:D89 C92:D92 C97:D100 C102:D102 C130:E130 C153:E153 C107:C120 C129" xr:uid="{A34798CB-94E0-47E9-8F92-39CBEE3A3205}">
      <formula1>-1E+99</formula1>
      <formula2>1E+99</formula2>
    </dataValidation>
    <dataValidation type="textLength" imeMode="disabled" allowBlank="1" showInputMessage="1" showErrorMessage="1" sqref="C13" xr:uid="{6F866D1F-5A7D-4D2E-9D02-A239473A7492}">
      <formula1>6</formula1>
      <formula2>7</formula2>
    </dataValidation>
    <dataValidation type="list" allowBlank="1" showInputMessage="1" showErrorMessage="1" sqref="C20" xr:uid="{1ECD3AF4-80B8-4253-B837-7C35EC192290}">
      <formula1>$M$18:$M$21</formula1>
    </dataValidation>
    <dataValidation type="list" allowBlank="1" showInputMessage="1" showErrorMessage="1" sqref="C18:C19" xr:uid="{CF4C9590-E214-4D17-B57A-5A4986AC264D}">
      <formula1>$M$16:$M$17</formula1>
    </dataValidation>
    <dataValidation type="date" allowBlank="1" showInputMessage="1" showErrorMessage="1" sqref="C14:C17" xr:uid="{A5C98BBF-AAEC-4207-91EF-BD7745AA1F92}">
      <formula1>45292</formula1>
      <formula2>72686</formula2>
    </dataValidation>
    <dataValidation allowBlank="1" showInputMessage="1" showErrorMessage="1" error="半角数字で入力してください。" sqref="F29 H29" xr:uid="{69E7F7E0-5E5F-4502-B851-F47FDCF8E018}"/>
  </dataValidations>
  <pageMargins left="0.7" right="0.7" top="0.75" bottom="0.75" header="0.3" footer="0.3"/>
  <pageSetup paperSize="9" scale="16"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F3936-30AC-42AD-9D34-7D98F2515C55}">
  <sheetPr codeName="Sheet6">
    <tabColor rgb="FFFFFF00"/>
  </sheetPr>
  <dimension ref="A1:AC155"/>
  <sheetViews>
    <sheetView showGridLines="0" view="pageBreakPreview" zoomScale="81" zoomScaleNormal="85" zoomScaleSheetLayoutView="81"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4.19921875" style="21" hidden="1" customWidth="1"/>
    <col min="13" max="13" width="11.69921875" style="21" hidden="1" customWidth="1"/>
    <col min="14" max="14" width="4.69921875" style="21" customWidth="1"/>
    <col min="15" max="15" width="14.19921875" style="21" customWidth="1"/>
    <col min="16" max="16" width="11.69921875" style="21" customWidth="1"/>
    <col min="17" max="18" width="9" style="21" customWidth="1"/>
    <col min="19" max="16384" width="9" style="21"/>
  </cols>
  <sheetData>
    <row r="1" spans="1:15" ht="19.05" customHeight="1">
      <c r="A1" s="82" t="s">
        <v>199</v>
      </c>
      <c r="H1" s="195" t="str">
        <f>+IF(COUNTIF(J2:J6,"未入力あり")&gt;0,"※未入力の項目があります","")</f>
        <v>※未入力の項目があります</v>
      </c>
      <c r="I1" s="195"/>
      <c r="J1" s="195"/>
    </row>
    <row r="2" spans="1:15" ht="19.05" customHeight="1">
      <c r="B2" s="22" t="s">
        <v>0</v>
      </c>
      <c r="H2" s="196" t="str">
        <f>B9</f>
        <v>Ⅰ.事業者情報と報告概要</v>
      </c>
      <c r="I2" s="196"/>
      <c r="J2" s="101" t="str">
        <f>J9</f>
        <v>未入力あり</v>
      </c>
    </row>
    <row r="3" spans="1:15" ht="19.05" customHeight="1">
      <c r="B3" s="21" t="s">
        <v>246</v>
      </c>
      <c r="H3" s="196" t="str">
        <f>B22</f>
        <v>Ⅱ.年度事業化及び収益状況の概要</v>
      </c>
      <c r="I3" s="196"/>
      <c r="J3" s="101" t="str">
        <f>J22</f>
        <v>未入力あり</v>
      </c>
      <c r="O3"/>
    </row>
    <row r="4" spans="1:15" ht="19.05" customHeight="1">
      <c r="B4" s="23" t="s">
        <v>257</v>
      </c>
      <c r="H4" s="196" t="str">
        <f>B79</f>
        <v>Ⅲ.生産性向上に関する報告</v>
      </c>
      <c r="I4" s="196"/>
      <c r="J4" s="101" t="str">
        <f>J79</f>
        <v>未入力あり</v>
      </c>
    </row>
    <row r="5" spans="1:15" ht="19.05" customHeight="1">
      <c r="B5" s="25" t="s">
        <v>248</v>
      </c>
      <c r="D5" s="53"/>
      <c r="F5" s="53"/>
      <c r="H5" s="196" t="str">
        <f>B138</f>
        <v>Ⅳ.賃金引上げに関する報告</v>
      </c>
      <c r="I5" s="196"/>
      <c r="J5" s="101" t="str">
        <f>J138</f>
        <v>未入力あり</v>
      </c>
    </row>
    <row r="6" spans="1:15" ht="19.05" customHeight="1">
      <c r="B6" s="25" t="s">
        <v>1</v>
      </c>
      <c r="J6" s="104"/>
    </row>
    <row r="7" spans="1:15" ht="19.05" customHeight="1">
      <c r="B7" s="25" t="s">
        <v>94</v>
      </c>
    </row>
    <row r="8" spans="1:15" ht="19.05" customHeight="1">
      <c r="B8" s="25" t="s">
        <v>247</v>
      </c>
      <c r="J8" s="170" t="str">
        <f>IF(C20="","",IF(C20=M18,"※今回報告の入力者：承継者様","※今回報告の入力者：被承継者様"))</f>
        <v/>
      </c>
    </row>
    <row r="9" spans="1:15" ht="24.9" customHeight="1">
      <c r="B9" s="26" t="s">
        <v>2</v>
      </c>
      <c r="C9" s="27"/>
      <c r="D9" s="27"/>
      <c r="E9" s="27"/>
      <c r="F9" s="27"/>
      <c r="G9" s="27"/>
      <c r="H9" s="27"/>
      <c r="I9" s="27"/>
      <c r="J9" s="102" t="str">
        <f>IF(COUNTBLANK(C12:C20)&gt;0,"未入力あり","入力完了")</f>
        <v>未入力あり</v>
      </c>
    </row>
    <row r="10" spans="1:15" ht="24.9" customHeight="1">
      <c r="B10" s="22" t="s">
        <v>3</v>
      </c>
    </row>
    <row r="11" spans="1:15" ht="24.9" customHeight="1">
      <c r="B11" t="s">
        <v>226</v>
      </c>
      <c r="C11"/>
      <c r="D11"/>
      <c r="E11"/>
      <c r="F11"/>
      <c r="G11"/>
      <c r="H11"/>
    </row>
    <row r="12" spans="1:15" ht="24.9" customHeight="1">
      <c r="B12" s="28" t="s">
        <v>6</v>
      </c>
      <c r="C12" s="231">
        <f>'【個人】1回目＞計算用シート'!C12</f>
        <v>0</v>
      </c>
      <c r="D12" s="232"/>
      <c r="E12" s="21" t="s">
        <v>7</v>
      </c>
      <c r="F12" s="183"/>
      <c r="M12"/>
    </row>
    <row r="13" spans="1:15" ht="24.9" customHeight="1">
      <c r="B13" s="28" t="s">
        <v>8</v>
      </c>
      <c r="C13" s="97">
        <f>'【個人】1回目＞計算用シート'!C13</f>
        <v>0</v>
      </c>
      <c r="D13" t="s">
        <v>9</v>
      </c>
    </row>
    <row r="14" spans="1:15" ht="24.75" customHeight="1">
      <c r="B14" s="28" t="s">
        <v>220</v>
      </c>
      <c r="C14" s="99">
        <f>'【個人】1回目＞計算用シート'!C14</f>
        <v>0</v>
      </c>
      <c r="D14" s="182" t="s">
        <v>221</v>
      </c>
      <c r="F14"/>
    </row>
    <row r="15" spans="1:15" ht="24.9" customHeight="1">
      <c r="B15" s="28" t="s">
        <v>12</v>
      </c>
      <c r="C15" s="95"/>
      <c r="D15" s="29" t="s">
        <v>13</v>
      </c>
      <c r="E15"/>
      <c r="F15"/>
      <c r="G15"/>
      <c r="H15"/>
      <c r="L15"/>
    </row>
    <row r="16" spans="1:15" ht="24.9" customHeight="1">
      <c r="B16" s="28" t="s">
        <v>213</v>
      </c>
      <c r="C16" s="95"/>
      <c r="D16" s="29" t="s">
        <v>15</v>
      </c>
      <c r="E16"/>
      <c r="F16"/>
      <c r="G16"/>
      <c r="H16"/>
      <c r="L16" t="s">
        <v>202</v>
      </c>
      <c r="M16" t="s">
        <v>18</v>
      </c>
    </row>
    <row r="17" spans="2:15" ht="24.9" customHeight="1">
      <c r="B17" s="28" t="s">
        <v>214</v>
      </c>
      <c r="C17" s="99">
        <f>'【個人】1回目＞計算用シート'!C17</f>
        <v>0</v>
      </c>
      <c r="D17" s="96" t="s">
        <v>207</v>
      </c>
      <c r="E17"/>
      <c r="F17"/>
      <c r="G17"/>
      <c r="H17"/>
      <c r="L17"/>
      <c r="M17" t="s">
        <v>19</v>
      </c>
    </row>
    <row r="18" spans="2:15" ht="24.9" customHeight="1">
      <c r="B18" s="28" t="s">
        <v>134</v>
      </c>
      <c r="C18" s="97">
        <f>'【個人】1回目＞計算用シート'!C18</f>
        <v>0</v>
      </c>
      <c r="D18" t="s">
        <v>135</v>
      </c>
      <c r="E18"/>
      <c r="F18"/>
      <c r="G18"/>
      <c r="H18"/>
      <c r="I18"/>
      <c r="J18"/>
      <c r="L18" t="s">
        <v>201</v>
      </c>
      <c r="M18" t="s">
        <v>215</v>
      </c>
    </row>
    <row r="19" spans="2:15" ht="24.9" customHeight="1">
      <c r="B19" s="28" t="s">
        <v>95</v>
      </c>
      <c r="C19" s="97">
        <f>'【個人】1回目＞計算用シート'!C19</f>
        <v>0</v>
      </c>
      <c r="D19" t="s">
        <v>59</v>
      </c>
      <c r="E19"/>
      <c r="F19"/>
      <c r="G19"/>
      <c r="H19"/>
      <c r="I19"/>
      <c r="J19"/>
      <c r="L19"/>
      <c r="M19" t="s">
        <v>216</v>
      </c>
    </row>
    <row r="20" spans="2:15" ht="49.8" customHeight="1">
      <c r="B20" s="28" t="s">
        <v>200</v>
      </c>
      <c r="C20" s="177"/>
      <c r="D20" t="s">
        <v>222</v>
      </c>
      <c r="E20"/>
      <c r="F20"/>
      <c r="G20"/>
      <c r="H20"/>
      <c r="I20"/>
      <c r="J20"/>
      <c r="M20" s="21" t="s">
        <v>217</v>
      </c>
    </row>
    <row r="21" spans="2:15" ht="24.75" customHeight="1">
      <c r="C21"/>
      <c r="D21"/>
      <c r="E21"/>
      <c r="F21"/>
      <c r="G21"/>
      <c r="H21"/>
      <c r="I21"/>
      <c r="J21"/>
      <c r="M21" s="21" t="s">
        <v>218</v>
      </c>
      <c r="N21"/>
    </row>
    <row r="22" spans="2:15" ht="24.75" customHeight="1">
      <c r="B22" s="26" t="s">
        <v>20</v>
      </c>
      <c r="C22" s="171" t="str">
        <f>IF(C20=M18,"※未承継期間における数値の入力は不要です。","")</f>
        <v/>
      </c>
      <c r="D22" s="27"/>
      <c r="E22" s="27"/>
      <c r="F22" s="27"/>
      <c r="G22" s="27"/>
      <c r="H22" s="27"/>
      <c r="I22" s="27"/>
      <c r="J22" s="103" t="str">
        <f>IF(COUNTBLANK(C30:D39)+COUNTBLANK(C42:D42)+COUNTBLANK(C53:C54)+COUNTBLANK(C56:C57)+COUNTBLANK(C59:C60)&gt;0,"未入力あり","入力完了")</f>
        <v>未入力あり</v>
      </c>
      <c r="L22"/>
      <c r="M22"/>
      <c r="N22"/>
    </row>
    <row r="23" spans="2:15" ht="24.9" customHeight="1">
      <c r="B23" s="22" t="s">
        <v>21</v>
      </c>
      <c r="C23"/>
      <c r="D23"/>
      <c r="E23"/>
      <c r="F23"/>
      <c r="G23"/>
      <c r="H23"/>
      <c r="I23"/>
      <c r="J23"/>
      <c r="L23"/>
      <c r="M23"/>
      <c r="N23"/>
    </row>
    <row r="24" spans="2:15" ht="24.75" customHeight="1">
      <c r="B24" t="s">
        <v>123</v>
      </c>
      <c r="C24"/>
      <c r="D24"/>
      <c r="E24"/>
      <c r="F24"/>
      <c r="G24"/>
      <c r="H24"/>
      <c r="I24"/>
      <c r="J24"/>
      <c r="M24"/>
      <c r="N24"/>
    </row>
    <row r="25" spans="2:15" ht="24.75" customHeight="1">
      <c r="B25" s="81" t="s">
        <v>243</v>
      </c>
      <c r="C25" s="81"/>
      <c r="D25" s="81"/>
      <c r="E25" s="81"/>
      <c r="F25" s="81"/>
      <c r="G25" s="81"/>
      <c r="H25" s="81"/>
      <c r="I25" s="81"/>
      <c r="J25" s="81"/>
      <c r="L25"/>
      <c r="M25"/>
      <c r="N25"/>
      <c r="O25" s="54"/>
    </row>
    <row r="26" spans="2:15" ht="24.75" customHeight="1">
      <c r="B26" s="98" t="s">
        <v>244</v>
      </c>
      <c r="C26" s="81"/>
      <c r="D26" s="81"/>
      <c r="E26" s="81"/>
      <c r="F26" s="81"/>
      <c r="G26" s="81"/>
      <c r="H26" s="81"/>
      <c r="I26" s="81"/>
      <c r="L26"/>
      <c r="M26"/>
      <c r="N26"/>
      <c r="O26" s="54"/>
    </row>
    <row r="27" spans="2:15" ht="24.75" customHeight="1">
      <c r="B27" s="210" t="s">
        <v>60</v>
      </c>
      <c r="C27" s="212" t="s">
        <v>245</v>
      </c>
      <c r="D27" s="213" t="s">
        <v>23</v>
      </c>
      <c r="E27" s="213"/>
      <c r="F27" s="213"/>
      <c r="G27" s="213"/>
      <c r="H27" s="213"/>
      <c r="J27"/>
      <c r="N27"/>
      <c r="O27" s="54"/>
    </row>
    <row r="28" spans="2:15" ht="24.75" customHeight="1">
      <c r="B28" s="211"/>
      <c r="C28" s="212"/>
      <c r="D28" s="214" t="s">
        <v>126</v>
      </c>
      <c r="E28" s="215" t="s">
        <v>24</v>
      </c>
      <c r="F28" s="215"/>
      <c r="G28" s="215"/>
      <c r="H28" s="213"/>
      <c r="J28"/>
      <c r="N28"/>
      <c r="O28" s="54"/>
    </row>
    <row r="29" spans="2:15" ht="24.75" customHeight="1">
      <c r="B29" s="211"/>
      <c r="C29" s="212"/>
      <c r="D29" s="214"/>
      <c r="E29" s="48" t="s">
        <v>25</v>
      </c>
      <c r="F29" s="18"/>
      <c r="G29" s="48" t="s">
        <v>25</v>
      </c>
      <c r="H29" s="18"/>
      <c r="J29"/>
      <c r="L29"/>
      <c r="N29"/>
      <c r="O29" s="54"/>
    </row>
    <row r="30" spans="2:15" ht="24.75" customHeight="1">
      <c r="B30" s="30" t="s">
        <v>62</v>
      </c>
      <c r="C30" s="6"/>
      <c r="D30" s="6"/>
      <c r="E30" s="205"/>
      <c r="F30" s="205"/>
      <c r="G30" s="206"/>
      <c r="H30" s="207"/>
      <c r="J30"/>
      <c r="L30"/>
      <c r="M30"/>
      <c r="N30"/>
    </row>
    <row r="31" spans="2:15" ht="24.75" customHeight="1">
      <c r="B31" s="30" t="s">
        <v>61</v>
      </c>
      <c r="C31" s="6"/>
      <c r="D31" s="6"/>
      <c r="E31" s="205"/>
      <c r="F31" s="205"/>
      <c r="G31" s="206"/>
      <c r="H31" s="207"/>
      <c r="J31"/>
      <c r="L31"/>
      <c r="M31"/>
      <c r="N31"/>
    </row>
    <row r="32" spans="2:15" ht="24.75" customHeight="1">
      <c r="B32" s="30" t="s">
        <v>63</v>
      </c>
      <c r="C32" s="12">
        <f>C30-C31</f>
        <v>0</v>
      </c>
      <c r="D32" s="12">
        <f>D30-D31</f>
        <v>0</v>
      </c>
      <c r="E32" s="202">
        <f>E30-E31</f>
        <v>0</v>
      </c>
      <c r="F32" s="202"/>
      <c r="G32" s="203">
        <f>G30-G31</f>
        <v>0</v>
      </c>
      <c r="H32" s="204"/>
      <c r="J32"/>
      <c r="L32"/>
      <c r="M32"/>
      <c r="N32"/>
    </row>
    <row r="33" spans="1:14" ht="24.75" customHeight="1">
      <c r="B33" s="30" t="s">
        <v>64</v>
      </c>
      <c r="C33" s="6"/>
      <c r="D33" s="6"/>
      <c r="E33" s="205"/>
      <c r="F33" s="205"/>
      <c r="G33" s="206"/>
      <c r="H33" s="207"/>
      <c r="J33"/>
      <c r="L33"/>
      <c r="M33"/>
      <c r="N33"/>
    </row>
    <row r="34" spans="1:14" ht="24.75" customHeight="1">
      <c r="B34" s="30" t="s">
        <v>65</v>
      </c>
      <c r="C34" s="12">
        <f>C32-C33</f>
        <v>0</v>
      </c>
      <c r="D34" s="12">
        <f>D32-D33</f>
        <v>0</v>
      </c>
      <c r="E34" s="202">
        <f>E32-E33</f>
        <v>0</v>
      </c>
      <c r="F34" s="202"/>
      <c r="G34" s="203">
        <f>G32-G33</f>
        <v>0</v>
      </c>
      <c r="H34" s="204"/>
      <c r="J34"/>
      <c r="L34"/>
      <c r="M34"/>
      <c r="N34"/>
    </row>
    <row r="35" spans="1:14" ht="24.9" customHeight="1">
      <c r="B35" s="30" t="s">
        <v>66</v>
      </c>
      <c r="C35" s="6"/>
      <c r="D35" s="6"/>
      <c r="E35" s="205"/>
      <c r="F35" s="205"/>
      <c r="G35" s="206"/>
      <c r="H35" s="207"/>
      <c r="J35"/>
      <c r="L35"/>
      <c r="M35"/>
      <c r="N35"/>
    </row>
    <row r="36" spans="1:14" ht="24.9" customHeight="1">
      <c r="B36" s="30" t="s">
        <v>67</v>
      </c>
      <c r="C36" s="6"/>
      <c r="D36" s="6"/>
      <c r="E36" s="205"/>
      <c r="F36" s="205"/>
      <c r="G36" s="206"/>
      <c r="H36" s="207"/>
      <c r="J36"/>
      <c r="L36"/>
      <c r="M36"/>
      <c r="N36"/>
    </row>
    <row r="37" spans="1:14" ht="24.9" customHeight="1">
      <c r="B37" s="55" t="s">
        <v>68</v>
      </c>
      <c r="C37" s="12">
        <f>C34+C35-C36</f>
        <v>0</v>
      </c>
      <c r="D37" s="12">
        <f>D34+D35-D36</f>
        <v>0</v>
      </c>
      <c r="E37" s="202">
        <f>E34+E35-E36</f>
        <v>0</v>
      </c>
      <c r="F37" s="202"/>
      <c r="G37" s="203">
        <f>G34+G35-G36</f>
        <v>0</v>
      </c>
      <c r="H37" s="204"/>
      <c r="L37"/>
      <c r="M37"/>
    </row>
    <row r="38" spans="1:14" ht="24.9" customHeight="1">
      <c r="B38" s="30" t="s">
        <v>69</v>
      </c>
      <c r="C38" s="7"/>
      <c r="D38" s="7"/>
      <c r="E38" s="206"/>
      <c r="F38" s="206"/>
      <c r="G38" s="206"/>
      <c r="H38" s="207"/>
      <c r="L38"/>
      <c r="M38"/>
    </row>
    <row r="39" spans="1:14" s="54" customFormat="1" ht="24.9" customHeight="1">
      <c r="A39" s="21"/>
      <c r="B39" s="30" t="s">
        <v>70</v>
      </c>
      <c r="C39" s="12">
        <f>C37-C38</f>
        <v>0</v>
      </c>
      <c r="D39" s="12">
        <f>D37-D38</f>
        <v>0</v>
      </c>
      <c r="E39" s="203">
        <f>E37-E38</f>
        <v>0</v>
      </c>
      <c r="F39" s="203"/>
      <c r="G39" s="203">
        <f>G37-G38</f>
        <v>0</v>
      </c>
      <c r="H39" s="204"/>
      <c r="I39" s="21"/>
      <c r="M39"/>
    </row>
    <row r="40" spans="1:14" ht="24.9" customHeight="1">
      <c r="A40" s="54"/>
      <c r="C40" s="56"/>
      <c r="D40" s="56"/>
      <c r="E40" s="56"/>
      <c r="F40" s="57"/>
      <c r="G40" s="56"/>
      <c r="H40" s="58"/>
      <c r="I40" s="54"/>
    </row>
    <row r="41" spans="1:14" ht="24.9" customHeight="1">
      <c r="B41" s="31"/>
      <c r="C41" s="32" t="s">
        <v>162</v>
      </c>
      <c r="D41" s="32" t="s">
        <v>126</v>
      </c>
      <c r="E41" s="219" t="s">
        <v>26</v>
      </c>
      <c r="F41" s="219"/>
      <c r="G41" s="219"/>
      <c r="H41" s="220"/>
    </row>
    <row r="42" spans="1:14" ht="24.9" customHeight="1">
      <c r="B42" s="33" t="s">
        <v>27</v>
      </c>
      <c r="C42" s="19"/>
      <c r="D42" s="19"/>
      <c r="E42" s="217">
        <f>C42-D42</f>
        <v>0</v>
      </c>
      <c r="F42" s="217"/>
      <c r="G42" s="217"/>
      <c r="H42" s="218"/>
    </row>
    <row r="43" spans="1:14" ht="24.9" customHeight="1">
      <c r="M43" s="59"/>
    </row>
    <row r="44" spans="1:14" ht="24.9" customHeight="1">
      <c r="B44" s="22" t="s">
        <v>142</v>
      </c>
      <c r="K44" s="54"/>
      <c r="L44" s="54"/>
    </row>
    <row r="45" spans="1:14" ht="24.9" customHeight="1">
      <c r="B45" s="21" t="s">
        <v>143</v>
      </c>
      <c r="K45" s="54"/>
      <c r="L45" s="54"/>
    </row>
    <row r="46" spans="1:14" ht="24.9" customHeight="1">
      <c r="B46" s="125" t="s">
        <v>144</v>
      </c>
      <c r="C46" s="125"/>
      <c r="K46" s="54"/>
      <c r="L46" s="54"/>
    </row>
    <row r="47" spans="1:14" ht="24.9" customHeight="1">
      <c r="B47" s="126" t="s">
        <v>145</v>
      </c>
      <c r="C47" s="127">
        <f>D30</f>
        <v>0</v>
      </c>
      <c r="D47" s="128" t="s">
        <v>146</v>
      </c>
      <c r="E47" s="128"/>
      <c r="F47" s="128"/>
      <c r="G47" s="128"/>
      <c r="H47" s="128"/>
      <c r="K47" s="54"/>
      <c r="L47" s="54"/>
    </row>
    <row r="48" spans="1:14" ht="24.9" customHeight="1">
      <c r="B48" s="126" t="s">
        <v>147</v>
      </c>
      <c r="C48" s="127">
        <f>D31</f>
        <v>0</v>
      </c>
      <c r="D48" s="128"/>
      <c r="E48" s="128"/>
      <c r="F48" s="128"/>
      <c r="G48" s="128"/>
      <c r="H48" s="128"/>
      <c r="K48" s="54"/>
      <c r="L48" s="54"/>
    </row>
    <row r="49" spans="2:12" ht="24.9" customHeight="1">
      <c r="B49" s="126" t="s">
        <v>148</v>
      </c>
      <c r="C49" s="127">
        <f>D33</f>
        <v>0</v>
      </c>
      <c r="D49" s="128"/>
      <c r="E49" s="128"/>
      <c r="F49" s="128"/>
      <c r="G49" s="128"/>
      <c r="H49" s="128"/>
      <c r="K49" s="54"/>
      <c r="L49" s="54"/>
    </row>
    <row r="50" spans="2:12" ht="24.9" customHeight="1">
      <c r="B50" s="126" t="s">
        <v>149</v>
      </c>
      <c r="C50" s="127">
        <f>D36</f>
        <v>0</v>
      </c>
      <c r="D50" s="128"/>
      <c r="E50" s="128"/>
      <c r="F50" s="128"/>
      <c r="G50" s="128"/>
      <c r="H50" s="128"/>
      <c r="K50" s="54"/>
      <c r="L50" s="54"/>
    </row>
    <row r="51" spans="2:12" ht="24.9" customHeight="1">
      <c r="B51" s="126" t="s">
        <v>150</v>
      </c>
      <c r="C51" s="127">
        <f>D38</f>
        <v>0</v>
      </c>
      <c r="D51" s="128"/>
      <c r="E51" s="128"/>
      <c r="F51" s="128"/>
      <c r="G51" s="128"/>
      <c r="H51" s="128"/>
      <c r="K51" s="54"/>
      <c r="L51" s="54"/>
    </row>
    <row r="52" spans="2:12" ht="24.9" customHeight="1">
      <c r="B52" s="129" t="s">
        <v>151</v>
      </c>
      <c r="C52" s="127">
        <f>D35</f>
        <v>0</v>
      </c>
      <c r="D52" s="128"/>
      <c r="E52" s="128"/>
      <c r="F52" s="128"/>
      <c r="G52" s="128"/>
      <c r="H52" s="128"/>
      <c r="K52" s="54"/>
      <c r="L52" s="54"/>
    </row>
    <row r="53" spans="2:12" ht="24.9" customHeight="1">
      <c r="B53" s="126" t="s">
        <v>152</v>
      </c>
      <c r="C53" s="8"/>
      <c r="D53" s="128" t="s">
        <v>240</v>
      </c>
      <c r="E53" s="128"/>
      <c r="F53" s="128"/>
      <c r="G53" s="128"/>
      <c r="H53" s="128"/>
      <c r="K53" s="54"/>
      <c r="L53" s="54"/>
    </row>
    <row r="54" spans="2:12" ht="24.9" customHeight="1">
      <c r="B54" s="126" t="s">
        <v>153</v>
      </c>
      <c r="C54" s="130"/>
      <c r="D54" s="128" t="s">
        <v>241</v>
      </c>
      <c r="E54"/>
      <c r="F54"/>
      <c r="G54" s="128"/>
      <c r="H54" s="128"/>
      <c r="K54" s="54"/>
      <c r="L54" s="54"/>
    </row>
    <row r="55" spans="2:12" ht="9.9" customHeight="1">
      <c r="B55" s="131"/>
      <c r="C55" s="132"/>
      <c r="D55" s="133"/>
      <c r="E55" s="133"/>
      <c r="F55" s="133"/>
      <c r="G55" s="128"/>
      <c r="H55" s="128"/>
      <c r="K55" s="54"/>
      <c r="L55" s="54"/>
    </row>
    <row r="56" spans="2:12" ht="24.9" customHeight="1">
      <c r="B56" s="126" t="s">
        <v>154</v>
      </c>
      <c r="C56" s="130"/>
      <c r="D56" s="133" t="s">
        <v>155</v>
      </c>
      <c r="E56" s="128"/>
      <c r="F56" s="128"/>
      <c r="G56" s="128"/>
      <c r="H56" s="128"/>
      <c r="K56" s="54"/>
      <c r="L56" s="54"/>
    </row>
    <row r="57" spans="2:12" ht="24.9" customHeight="1">
      <c r="B57" s="126" t="s">
        <v>156</v>
      </c>
      <c r="C57" s="130"/>
      <c r="D57" s="133" t="s">
        <v>157</v>
      </c>
      <c r="E57" s="128"/>
      <c r="F57" s="128"/>
      <c r="G57" s="128"/>
      <c r="H57" s="128"/>
      <c r="K57" s="54"/>
      <c r="L57" s="54"/>
    </row>
    <row r="58" spans="2:12" ht="9.9" customHeight="1">
      <c r="B58" s="131"/>
      <c r="C58" s="132"/>
      <c r="D58" s="133"/>
      <c r="E58" s="133"/>
      <c r="F58" s="133"/>
      <c r="G58" s="128"/>
      <c r="H58" s="128"/>
      <c r="K58" s="54"/>
      <c r="L58" s="54"/>
    </row>
    <row r="59" spans="2:12" ht="24.9" customHeight="1">
      <c r="B59" s="126" t="s">
        <v>158</v>
      </c>
      <c r="C59" s="130"/>
      <c r="D59" s="133" t="s">
        <v>159</v>
      </c>
      <c r="E59" s="128"/>
      <c r="F59" s="128"/>
      <c r="G59" s="128"/>
      <c r="H59" s="128"/>
      <c r="K59" s="54"/>
      <c r="L59" s="54"/>
    </row>
    <row r="60" spans="2:12" ht="24.9" customHeight="1">
      <c r="B60" s="126" t="s">
        <v>160</v>
      </c>
      <c r="C60" s="130"/>
      <c r="D60" s="133" t="s">
        <v>191</v>
      </c>
      <c r="E60" s="128"/>
      <c r="F60" s="128"/>
      <c r="G60" s="128"/>
      <c r="H60" s="128"/>
      <c r="K60" s="54"/>
      <c r="L60" s="54"/>
    </row>
    <row r="61" spans="2:12" ht="24.9" customHeight="1">
      <c r="C61" s="74"/>
      <c r="D61" s="128"/>
      <c r="E61" s="128"/>
      <c r="F61" s="128"/>
      <c r="G61" s="128"/>
      <c r="H61" s="128"/>
      <c r="K61" s="54"/>
      <c r="L61" s="54"/>
    </row>
    <row r="62" spans="2:12" ht="24.9" customHeight="1">
      <c r="B62" s="22" t="s">
        <v>161</v>
      </c>
      <c r="C62" s="74"/>
      <c r="D62" s="128"/>
      <c r="E62" s="128"/>
      <c r="F62" s="128"/>
      <c r="G62" s="128"/>
      <c r="H62" s="128"/>
      <c r="K62" s="54"/>
      <c r="L62" s="54"/>
    </row>
    <row r="63" spans="2:12" ht="24.9" customHeight="1">
      <c r="B63" s="125" t="s">
        <v>144</v>
      </c>
      <c r="C63" s="134" t="s">
        <v>162</v>
      </c>
      <c r="D63" s="135" t="s">
        <v>163</v>
      </c>
      <c r="E63" s="128"/>
      <c r="F63" s="128"/>
      <c r="G63" s="128"/>
      <c r="H63" s="128"/>
      <c r="K63" s="54"/>
      <c r="L63" s="54"/>
    </row>
    <row r="64" spans="2:12" ht="24.9" customHeight="1">
      <c r="B64" s="61" t="s">
        <v>164</v>
      </c>
      <c r="C64" s="136">
        <f>C30</f>
        <v>0</v>
      </c>
      <c r="D64" s="136">
        <f>D30</f>
        <v>0</v>
      </c>
      <c r="E64" s="128"/>
      <c r="F64" s="128"/>
      <c r="G64" s="128"/>
      <c r="H64" s="128"/>
      <c r="K64" s="54"/>
      <c r="L64" s="54"/>
    </row>
    <row r="65" spans="2:12" ht="24.9" customHeight="1">
      <c r="B65" s="61" t="s">
        <v>165</v>
      </c>
      <c r="C65" s="136">
        <f>C32</f>
        <v>0</v>
      </c>
      <c r="D65" s="136">
        <f>D32</f>
        <v>0</v>
      </c>
      <c r="E65" s="128"/>
      <c r="F65" s="128"/>
      <c r="G65" s="128"/>
      <c r="H65" s="128"/>
      <c r="K65" s="54"/>
      <c r="L65" s="54"/>
    </row>
    <row r="66" spans="2:12" ht="24.9" customHeight="1" thickBot="1">
      <c r="B66" s="137" t="s">
        <v>166</v>
      </c>
      <c r="C66" s="138">
        <f>C37</f>
        <v>0</v>
      </c>
      <c r="D66" s="139"/>
      <c r="E66" s="128"/>
      <c r="F66" s="128"/>
      <c r="G66" s="128"/>
      <c r="H66" s="128"/>
      <c r="K66" s="54"/>
      <c r="L66" s="54"/>
    </row>
    <row r="67" spans="2:12" ht="24.9" customHeight="1">
      <c r="B67" s="140" t="s">
        <v>167</v>
      </c>
      <c r="C67" s="141">
        <f>C42</f>
        <v>0</v>
      </c>
      <c r="D67" s="141">
        <f>D42</f>
        <v>0</v>
      </c>
      <c r="E67" s="128"/>
      <c r="F67" s="128"/>
      <c r="G67" s="128"/>
      <c r="H67" s="128"/>
      <c r="K67" s="54"/>
      <c r="L67" s="54"/>
    </row>
    <row r="68" spans="2:12" ht="24.9" customHeight="1">
      <c r="C68" s="74"/>
      <c r="D68" s="128"/>
      <c r="E68" s="128"/>
      <c r="F68" s="128"/>
      <c r="G68" s="128"/>
      <c r="H68" s="128"/>
      <c r="K68" s="54"/>
      <c r="L68" s="54"/>
    </row>
    <row r="69" spans="2:12" ht="24.9" customHeight="1">
      <c r="B69" s="22" t="s">
        <v>168</v>
      </c>
      <c r="C69" s="142"/>
      <c r="D69" s="128"/>
      <c r="E69" s="128"/>
      <c r="F69" s="128"/>
      <c r="G69" s="128"/>
      <c r="H69" s="128"/>
      <c r="K69" s="54"/>
      <c r="L69" s="54"/>
    </row>
    <row r="70" spans="2:12" ht="24.9" customHeight="1">
      <c r="B70" s="125" t="s">
        <v>144</v>
      </c>
      <c r="C70" s="143" t="s">
        <v>169</v>
      </c>
      <c r="D70" s="128"/>
      <c r="E70" s="128"/>
      <c r="F70" s="128"/>
      <c r="G70" s="128"/>
      <c r="H70" s="128"/>
      <c r="K70" s="54"/>
      <c r="L70" s="54"/>
    </row>
    <row r="71" spans="2:12" ht="24.9" customHeight="1">
      <c r="B71" s="61" t="s">
        <v>170</v>
      </c>
      <c r="C71" s="144">
        <f>C56</f>
        <v>0</v>
      </c>
      <c r="D71" s="216" t="s">
        <v>171</v>
      </c>
      <c r="E71" s="209"/>
      <c r="F71" s="209"/>
      <c r="G71" s="209"/>
      <c r="H71" s="209"/>
      <c r="I71" s="209"/>
      <c r="J71" s="209"/>
      <c r="K71" s="54"/>
      <c r="L71" s="54"/>
    </row>
    <row r="72" spans="2:12" ht="24.9" customHeight="1">
      <c r="B72" s="61" t="s">
        <v>172</v>
      </c>
      <c r="C72" s="144">
        <f>C47-C48-C49-C50-C51-C52-C53-C54+'【個人】4回目＞計算用シート'!C72</f>
        <v>0</v>
      </c>
      <c r="D72" s="216" t="s">
        <v>242</v>
      </c>
      <c r="E72" s="209"/>
      <c r="F72" s="209"/>
      <c r="G72" s="209"/>
      <c r="H72" s="209"/>
      <c r="I72" s="209"/>
      <c r="J72" s="209"/>
      <c r="K72" s="54"/>
      <c r="L72" s="54"/>
    </row>
    <row r="73" spans="2:12" ht="24.9" customHeight="1">
      <c r="B73" s="61" t="s">
        <v>174</v>
      </c>
      <c r="C73" s="144">
        <f>C57</f>
        <v>0</v>
      </c>
      <c r="D73" s="216" t="s">
        <v>175</v>
      </c>
      <c r="E73" s="209"/>
      <c r="F73" s="209"/>
      <c r="G73" s="209"/>
      <c r="H73" s="209"/>
      <c r="I73" s="209"/>
      <c r="J73" s="209"/>
      <c r="K73" s="54"/>
      <c r="L73" s="54"/>
    </row>
    <row r="74" spans="2:12" ht="24.9" customHeight="1">
      <c r="B74" s="61" t="s">
        <v>176</v>
      </c>
      <c r="C74" s="144">
        <f>C48+C49+C50+C51-C52+C53+C54+'【個人】4回目＞計算用シート'!C74</f>
        <v>0</v>
      </c>
      <c r="D74" s="145" t="s">
        <v>252</v>
      </c>
      <c r="E74" s="146"/>
      <c r="F74" s="146"/>
      <c r="G74" s="146"/>
      <c r="H74" s="146"/>
      <c r="I74" s="146"/>
      <c r="J74" s="146"/>
      <c r="K74" s="54"/>
      <c r="L74" s="54"/>
    </row>
    <row r="75" spans="2:12" ht="24.9" customHeight="1">
      <c r="B75" s="61" t="s">
        <v>177</v>
      </c>
      <c r="C75" s="144">
        <f>IFERROR(INT(MAX((C72-C73)*C71/C74,0)),0)</f>
        <v>0</v>
      </c>
      <c r="D75" s="216" t="s">
        <v>178</v>
      </c>
      <c r="E75" s="209"/>
      <c r="F75" s="209"/>
      <c r="G75" s="209"/>
      <c r="H75" s="209"/>
      <c r="K75" s="54"/>
      <c r="L75" s="54"/>
    </row>
    <row r="76" spans="2:12" ht="24.9" customHeight="1" thickBot="1">
      <c r="B76" s="62" t="s">
        <v>179</v>
      </c>
      <c r="C76" s="147">
        <f>C59+C60</f>
        <v>0</v>
      </c>
      <c r="D76" s="216" t="s">
        <v>225</v>
      </c>
      <c r="E76" s="209"/>
      <c r="F76" s="209"/>
      <c r="G76" s="209"/>
      <c r="H76" s="209"/>
      <c r="K76" s="54"/>
      <c r="L76" s="54"/>
    </row>
    <row r="77" spans="2:12" ht="24.9" customHeight="1" thickTop="1" thickBot="1">
      <c r="B77" s="148" t="s">
        <v>180</v>
      </c>
      <c r="C77" s="149">
        <f>INT(IF(C76&gt;C71,0,IF(C75&gt;C71,C71-C76,C75-C76)))</f>
        <v>0</v>
      </c>
      <c r="D77" s="208" t="s">
        <v>181</v>
      </c>
      <c r="E77" s="209"/>
      <c r="F77" s="209"/>
      <c r="G77" s="209"/>
      <c r="H77" s="209"/>
      <c r="K77" s="54"/>
      <c r="L77" s="54"/>
    </row>
    <row r="78" spans="2:12" ht="24.9" customHeight="1" thickTop="1">
      <c r="K78" s="54"/>
      <c r="L78" s="54"/>
    </row>
    <row r="79" spans="2:12" ht="24.9" customHeight="1">
      <c r="B79" s="26" t="s">
        <v>28</v>
      </c>
      <c r="C79" s="172" t="str">
        <f>IF(C20=M18,"※未承継期間における数値の入力は不要です。","")</f>
        <v/>
      </c>
      <c r="D79" s="34"/>
      <c r="E79" s="34"/>
      <c r="F79" s="34"/>
      <c r="G79" s="34"/>
      <c r="H79" s="34"/>
      <c r="I79" s="34"/>
      <c r="J79" s="102" t="str">
        <f>IF(COUNTBLANK(C82:D85)+COUNTBLANK(C89:D93)+COUNTBLANK(C97:D103)+COUNTBLANK(D107:D122)+COUNTBLANK(D129:D133)&gt;0,"未入力あり","入力完了")</f>
        <v>未入力あり</v>
      </c>
    </row>
    <row r="80" spans="2:12" ht="24.9" customHeight="1">
      <c r="B80" s="40" t="s">
        <v>235</v>
      </c>
      <c r="C80" s="60" t="s">
        <v>127</v>
      </c>
      <c r="D80" s="35"/>
    </row>
    <row r="81" spans="2:6" ht="24.9" customHeight="1">
      <c r="B81" s="36" t="s">
        <v>22</v>
      </c>
      <c r="C81" s="37" t="s">
        <v>76</v>
      </c>
      <c r="D81" s="37" t="s">
        <v>125</v>
      </c>
      <c r="E81" s="24"/>
      <c r="F81" s="24"/>
    </row>
    <row r="82" spans="2:6" ht="24.9" customHeight="1">
      <c r="B82" s="61" t="s">
        <v>91</v>
      </c>
      <c r="C82" s="8"/>
      <c r="D82" s="8"/>
    </row>
    <row r="83" spans="2:6" ht="24.9" customHeight="1">
      <c r="B83" s="61" t="s">
        <v>71</v>
      </c>
      <c r="C83" s="8"/>
      <c r="D83" s="8"/>
    </row>
    <row r="84" spans="2:6" ht="24.9" customHeight="1" thickBot="1">
      <c r="B84" s="62" t="s">
        <v>72</v>
      </c>
      <c r="C84" s="10"/>
      <c r="D84" s="10"/>
    </row>
    <row r="85" spans="2:6" ht="24.9" customHeight="1" thickTop="1">
      <c r="B85" s="63" t="s">
        <v>77</v>
      </c>
      <c r="C85" s="64">
        <f>SUM(C82:C84)</f>
        <v>0</v>
      </c>
      <c r="D85" s="64">
        <f>SUM(D82:D84)</f>
        <v>0</v>
      </c>
    </row>
    <row r="87" spans="2:6" ht="24.9" customHeight="1">
      <c r="B87" s="40" t="s">
        <v>236</v>
      </c>
      <c r="C87" s="60" t="s">
        <v>127</v>
      </c>
      <c r="D87" s="41"/>
    </row>
    <row r="88" spans="2:6" ht="24.9" customHeight="1">
      <c r="B88" s="36" t="s">
        <v>22</v>
      </c>
      <c r="C88" s="37" t="s">
        <v>76</v>
      </c>
      <c r="D88" s="37" t="s">
        <v>125</v>
      </c>
      <c r="E88" s="24"/>
      <c r="F88" s="24"/>
    </row>
    <row r="89" spans="2:6" ht="24.9" customHeight="1">
      <c r="B89" s="38" t="s">
        <v>73</v>
      </c>
      <c r="C89" s="8"/>
      <c r="D89" s="8"/>
    </row>
    <row r="90" spans="2:6" ht="24.9" customHeight="1">
      <c r="B90" s="65" t="s">
        <v>92</v>
      </c>
      <c r="C90" s="13">
        <f>C82</f>
        <v>0</v>
      </c>
      <c r="D90" s="13">
        <f>D82</f>
        <v>0</v>
      </c>
    </row>
    <row r="91" spans="2:6" ht="24.9" customHeight="1">
      <c r="B91" s="65" t="s">
        <v>74</v>
      </c>
      <c r="C91" s="13">
        <f>C83</f>
        <v>0</v>
      </c>
      <c r="D91" s="13">
        <f>D83</f>
        <v>0</v>
      </c>
    </row>
    <row r="92" spans="2:6" ht="24.9" customHeight="1" thickBot="1">
      <c r="B92" s="66" t="s">
        <v>75</v>
      </c>
      <c r="C92" s="9"/>
      <c r="D92" s="9"/>
    </row>
    <row r="93" spans="2:6" ht="24.9" customHeight="1" thickTop="1">
      <c r="B93" s="42" t="s">
        <v>30</v>
      </c>
      <c r="C93" s="14">
        <f>SUM(C89:C92)</f>
        <v>0</v>
      </c>
      <c r="D93" s="14">
        <f>SUM(D89:D92)</f>
        <v>0</v>
      </c>
    </row>
    <row r="94" spans="2:6" ht="24.9" customHeight="1">
      <c r="B94" s="43"/>
    </row>
    <row r="95" spans="2:6" ht="24.9" customHeight="1">
      <c r="B95" s="40" t="s">
        <v>234</v>
      </c>
      <c r="C95" s="35"/>
      <c r="D95" s="35"/>
    </row>
    <row r="96" spans="2:6" ht="24.9" customHeight="1">
      <c r="B96" s="44" t="s">
        <v>22</v>
      </c>
      <c r="C96" s="37" t="s">
        <v>162</v>
      </c>
      <c r="D96" s="37" t="s">
        <v>125</v>
      </c>
      <c r="E96" s="24"/>
      <c r="F96" s="24"/>
    </row>
    <row r="97" spans="2:6" ht="24.9" customHeight="1">
      <c r="B97" s="38" t="s">
        <v>249</v>
      </c>
      <c r="C97" s="8"/>
      <c r="D97" s="8"/>
    </row>
    <row r="98" spans="2:6" ht="24.9" customHeight="1">
      <c r="B98" s="38" t="s">
        <v>233</v>
      </c>
      <c r="C98" s="8"/>
      <c r="D98" s="8"/>
    </row>
    <row r="99" spans="2:6" ht="24.9" customHeight="1">
      <c r="B99" s="38" t="s">
        <v>31</v>
      </c>
      <c r="C99" s="8"/>
      <c r="D99" s="8"/>
    </row>
    <row r="100" spans="2:6" ht="24.9" customHeight="1" thickBot="1">
      <c r="B100" s="39" t="s">
        <v>29</v>
      </c>
      <c r="C100" s="10"/>
      <c r="D100" s="10"/>
    </row>
    <row r="101" spans="2:6" ht="24.9" customHeight="1" thickTop="1" thickBot="1">
      <c r="B101" s="45" t="s">
        <v>32</v>
      </c>
      <c r="C101" s="15">
        <f>SUM(C97:C100)</f>
        <v>0</v>
      </c>
      <c r="D101" s="15">
        <f>SUM(D97:D100)</f>
        <v>0</v>
      </c>
    </row>
    <row r="102" spans="2:6" ht="24.9" customHeight="1" thickTop="1" thickBot="1">
      <c r="B102" s="46" t="s">
        <v>250</v>
      </c>
      <c r="C102" s="11"/>
      <c r="D102" s="11"/>
    </row>
    <row r="103" spans="2:6" ht="24.9" customHeight="1" thickTop="1">
      <c r="B103" s="42" t="s">
        <v>30</v>
      </c>
      <c r="C103" s="14">
        <f>C97+C98+C99+C100+C102</f>
        <v>0</v>
      </c>
      <c r="D103" s="14">
        <f>D97+D98+D99+D100+D102</f>
        <v>0</v>
      </c>
    </row>
    <row r="104" spans="2:6" ht="24.9" customHeight="1">
      <c r="B104" s="43"/>
      <c r="C104" s="35"/>
      <c r="D104" s="35"/>
    </row>
    <row r="105" spans="2:6" ht="24.9" customHeight="1">
      <c r="B105" s="40" t="s">
        <v>182</v>
      </c>
    </row>
    <row r="106" spans="2:6" ht="24.9" customHeight="1">
      <c r="B106" s="44" t="s">
        <v>22</v>
      </c>
      <c r="C106" s="79" t="s">
        <v>131</v>
      </c>
      <c r="D106" s="79" t="s">
        <v>129</v>
      </c>
      <c r="E106" s="233"/>
      <c r="F106" s="233"/>
    </row>
    <row r="107" spans="2:6" ht="24.9" customHeight="1">
      <c r="B107" s="38" t="s">
        <v>88</v>
      </c>
      <c r="C107" s="13">
        <f>'【個人】4回目＞計算用シート'!D107</f>
        <v>0</v>
      </c>
      <c r="D107" s="107">
        <f>D30</f>
        <v>0</v>
      </c>
      <c r="E107" s="154"/>
      <c r="F107" s="154"/>
    </row>
    <row r="108" spans="2:6" ht="24.9" customHeight="1">
      <c r="B108" s="38" t="s">
        <v>93</v>
      </c>
      <c r="C108" s="13">
        <f>'【個人】4回目＞計算用シート'!D108</f>
        <v>0</v>
      </c>
      <c r="D108" s="107">
        <f t="shared" ref="D108:D109" si="0">D31</f>
        <v>0</v>
      </c>
      <c r="E108" s="154"/>
      <c r="F108" s="154"/>
    </row>
    <row r="109" spans="2:6" ht="24.9" customHeight="1">
      <c r="B109" s="38" t="s">
        <v>78</v>
      </c>
      <c r="C109" s="13">
        <f>'【個人】4回目＞計算用シート'!D109</f>
        <v>0</v>
      </c>
      <c r="D109" s="107">
        <f t="shared" si="0"/>
        <v>0</v>
      </c>
      <c r="E109" s="154"/>
      <c r="F109" s="154"/>
    </row>
    <row r="110" spans="2:6" ht="24.9" customHeight="1">
      <c r="B110" s="38" t="s">
        <v>238</v>
      </c>
      <c r="C110" s="13">
        <f>'【個人】4回目＞計算用シート'!D110</f>
        <v>0</v>
      </c>
      <c r="D110" s="107">
        <f>D133</f>
        <v>0</v>
      </c>
      <c r="E110" s="154"/>
      <c r="F110" s="154"/>
    </row>
    <row r="111" spans="2:6" ht="24.9" customHeight="1">
      <c r="B111" s="38" t="s">
        <v>87</v>
      </c>
      <c r="C111" s="13">
        <f>'【個人】4回目＞計算用シート'!D111</f>
        <v>0</v>
      </c>
      <c r="D111" s="107">
        <f>D109-D110</f>
        <v>0</v>
      </c>
      <c r="E111" s="154"/>
      <c r="F111" s="154"/>
    </row>
    <row r="112" spans="2:6" ht="24.9" customHeight="1">
      <c r="B112" s="38" t="s">
        <v>239</v>
      </c>
      <c r="C112" s="13">
        <f>'【個人】4回目＞計算用シート'!D112</f>
        <v>0</v>
      </c>
      <c r="D112" s="107">
        <f>D111-D130</f>
        <v>0</v>
      </c>
      <c r="E112" s="154"/>
      <c r="F112" s="154"/>
    </row>
    <row r="113" spans="2:8" ht="24.9" customHeight="1">
      <c r="B113" s="38" t="s">
        <v>183</v>
      </c>
      <c r="C113" s="13">
        <f>'【個人】4回目＞計算用シート'!D113</f>
        <v>0</v>
      </c>
      <c r="D113" s="107">
        <f>D85</f>
        <v>0</v>
      </c>
      <c r="E113" s="154"/>
      <c r="F113" s="154"/>
    </row>
    <row r="114" spans="2:8" ht="24.9" customHeight="1">
      <c r="B114" s="38" t="s">
        <v>184</v>
      </c>
      <c r="C114" s="13">
        <f>'【個人】4回目＞計算用シート'!D114</f>
        <v>0</v>
      </c>
      <c r="D114" s="107">
        <f>D93</f>
        <v>0</v>
      </c>
      <c r="E114" s="154"/>
      <c r="F114" s="154"/>
    </row>
    <row r="115" spans="2:8" ht="24.9" customHeight="1">
      <c r="B115" s="38" t="s">
        <v>232</v>
      </c>
      <c r="C115" s="13">
        <f>'【個人】4回目＞計算用シート'!D115</f>
        <v>0</v>
      </c>
      <c r="D115" s="150"/>
      <c r="E115" s="155"/>
      <c r="F115" s="155"/>
    </row>
    <row r="116" spans="2:8" ht="24.9" customHeight="1">
      <c r="B116" s="38" t="s">
        <v>231</v>
      </c>
      <c r="C116" s="13">
        <f>'【個人】4回目＞計算用シート'!D116</f>
        <v>0</v>
      </c>
      <c r="D116" s="150"/>
      <c r="E116" s="155"/>
      <c r="F116" s="155"/>
    </row>
    <row r="117" spans="2:8" ht="24.9" customHeight="1">
      <c r="B117" s="38" t="s">
        <v>187</v>
      </c>
      <c r="C117" s="13">
        <f>'【個人】4回目＞計算用シート'!D117</f>
        <v>0</v>
      </c>
      <c r="D117" s="107">
        <f>D103</f>
        <v>0</v>
      </c>
      <c r="E117" s="154"/>
      <c r="F117" s="154"/>
    </row>
    <row r="118" spans="2:8" ht="24.9" customHeight="1">
      <c r="B118" s="38" t="s">
        <v>34</v>
      </c>
      <c r="C118" s="13">
        <f>'【個人】4回目＞計算用シート'!D118</f>
        <v>0</v>
      </c>
      <c r="D118" s="107">
        <f>D101</f>
        <v>0</v>
      </c>
      <c r="E118" s="154"/>
      <c r="F118" s="154"/>
    </row>
    <row r="119" spans="2:8" ht="24.9" customHeight="1">
      <c r="B119" s="38" t="s">
        <v>35</v>
      </c>
      <c r="C119" s="13">
        <f>'【個人】4回目＞計算用シート'!D119</f>
        <v>0</v>
      </c>
      <c r="D119" s="107">
        <f>D102</f>
        <v>0</v>
      </c>
      <c r="E119" s="154"/>
      <c r="F119" s="154"/>
      <c r="G119" s="73"/>
      <c r="H119" s="73"/>
    </row>
    <row r="120" spans="2:8" ht="24.9" customHeight="1">
      <c r="B120" s="49" t="s">
        <v>188</v>
      </c>
      <c r="C120" s="13">
        <f>'【個人】4回目＞計算用シート'!D120</f>
        <v>0</v>
      </c>
      <c r="D120" s="107">
        <f>D111+D114+D117</f>
        <v>0</v>
      </c>
      <c r="E120" s="154"/>
      <c r="F120" s="154"/>
      <c r="G120" s="74"/>
      <c r="H120" s="57"/>
    </row>
    <row r="121" spans="2:8" ht="24.9" customHeight="1">
      <c r="B121" s="38" t="s">
        <v>230</v>
      </c>
      <c r="C121" s="153">
        <f>'【個人】4回目＞計算用シート'!D121</f>
        <v>0</v>
      </c>
      <c r="D121" s="181"/>
      <c r="E121" s="156"/>
      <c r="F121" s="156"/>
    </row>
    <row r="122" spans="2:8" ht="23.4" customHeight="1">
      <c r="B122" s="38" t="s">
        <v>185</v>
      </c>
      <c r="C122" s="13">
        <f>'【個人】4回目＞計算用シート'!D122</f>
        <v>0</v>
      </c>
      <c r="D122" s="107">
        <f>IFERROR(D120/D121,)</f>
        <v>0</v>
      </c>
      <c r="E122" s="154"/>
      <c r="F122" s="154"/>
    </row>
    <row r="123" spans="2:8" ht="18">
      <c r="B123" s="77" t="str">
        <f>IF(SUM(D107:D117)=0,"◆「①売上高」∼「⑪減価償却額」の全ての項目が0になることは基本的にはございません。各項目が正しく入力されているか、ご確認をお願いします。","")</f>
        <v>◆「①売上高」∼「⑪減価償却額」の全ての項目が0になることは基本的にはございません。各項目が正しく入力されているか、ご確認をお願いします。</v>
      </c>
      <c r="C123" s="78"/>
      <c r="D123" s="78"/>
    </row>
    <row r="124" spans="2:8" ht="18">
      <c r="B124" s="77" t="str">
        <f>IF(D121&lt;0.1,"◆「⑬従業員数」が0になることは基本的にはございません。各項目が0.1以上の数字で正しく入力されているか、ご確認をお願いします。","")</f>
        <v>◆「⑬従業員数」が0になることは基本的にはございません。各項目が0.1以上の数字で正しく入力されているか、ご確認をお願いします。</v>
      </c>
      <c r="C124" s="78"/>
      <c r="D124" s="78"/>
    </row>
    <row r="125" spans="2:8" ht="18">
      <c r="B125" s="77"/>
      <c r="C125" s="78"/>
      <c r="D125" s="78"/>
    </row>
    <row r="126" spans="2:8" ht="18">
      <c r="B126" s="77"/>
      <c r="C126" s="78"/>
      <c r="D126" s="78"/>
    </row>
    <row r="127" spans="2:8" ht="24.9" customHeight="1">
      <c r="B127" s="24" t="s">
        <v>79</v>
      </c>
      <c r="D127" s="197"/>
      <c r="E127" s="198"/>
    </row>
    <row r="128" spans="2:8" ht="24.9" customHeight="1">
      <c r="B128" s="68" t="s">
        <v>80</v>
      </c>
      <c r="C128" s="79" t="s">
        <v>131</v>
      </c>
      <c r="D128" s="79" t="s">
        <v>129</v>
      </c>
      <c r="E128" s="233"/>
      <c r="F128" s="233"/>
    </row>
    <row r="129" spans="2:23" ht="24.9" customHeight="1">
      <c r="B129" s="69" t="s">
        <v>82</v>
      </c>
      <c r="C129" s="159">
        <f>'【個人】4回目＞計算用シート'!D129</f>
        <v>0</v>
      </c>
      <c r="D129" s="108">
        <f>D33</f>
        <v>0</v>
      </c>
      <c r="E129" s="157"/>
      <c r="F129" s="157"/>
    </row>
    <row r="130" spans="2:23" ht="24.9" customHeight="1">
      <c r="B130" s="69" t="s">
        <v>83</v>
      </c>
      <c r="C130" s="159">
        <f>'【個人】4回目＞計算用シート'!D130</f>
        <v>0</v>
      </c>
      <c r="D130" s="109"/>
      <c r="E130" s="158"/>
      <c r="F130" s="158"/>
    </row>
    <row r="131" spans="2:23" ht="24.9" customHeight="1">
      <c r="B131" s="69" t="s">
        <v>84</v>
      </c>
      <c r="C131" s="159">
        <f>'【個人】4回目＞計算用シート'!D131</f>
        <v>0</v>
      </c>
      <c r="D131" s="108">
        <f>D35</f>
        <v>0</v>
      </c>
      <c r="E131" s="157"/>
      <c r="F131" s="157"/>
    </row>
    <row r="132" spans="2:23" ht="24.9" customHeight="1" thickBot="1">
      <c r="B132" s="70" t="s">
        <v>85</v>
      </c>
      <c r="C132" s="160">
        <f>'【個人】4回目＞計算用シート'!D132</f>
        <v>0</v>
      </c>
      <c r="D132" s="110">
        <f>D36</f>
        <v>0</v>
      </c>
      <c r="E132" s="157"/>
      <c r="F132" s="157"/>
    </row>
    <row r="133" spans="2:23" ht="24.9" customHeight="1" thickTop="1">
      <c r="B133" s="71" t="s">
        <v>86</v>
      </c>
      <c r="C133" s="72">
        <f>'【個人】4回目＞計算用シート'!D133</f>
        <v>0</v>
      </c>
      <c r="D133" s="106">
        <f>D129-D130-D131+D132</f>
        <v>0</v>
      </c>
      <c r="E133" s="157"/>
      <c r="F133" s="157"/>
    </row>
    <row r="134" spans="2:23" ht="24.9" customHeight="1">
      <c r="K134" s="54"/>
      <c r="L134" s="54"/>
    </row>
    <row r="135" spans="2:23" ht="24" customHeight="1">
      <c r="B135" s="38" t="s">
        <v>189</v>
      </c>
      <c r="C135" s="151"/>
      <c r="D135" s="152">
        <f>IFERROR(IF(C120&lt;0,(D120-C120)/C120*-1,IF(C120&gt;0,(D120-C120)/C120,IF(AND(C120=0,D120&gt;0),1,0))),0)</f>
        <v>0</v>
      </c>
      <c r="E135" s="50"/>
      <c r="F135" s="50"/>
      <c r="K135" s="54"/>
      <c r="L135" s="54"/>
    </row>
    <row r="136" spans="2:23" ht="24.9" customHeight="1">
      <c r="B136" s="38" t="s">
        <v>190</v>
      </c>
      <c r="C136" s="151"/>
      <c r="D136" s="152">
        <f>IFERROR(IF(C122&lt;0,(D122-C122)/C122*-1,IF(C122&gt;0,(D122-C122)/C122,IF(AND(C122=0,D122&gt;0),1,0))),0)</f>
        <v>0</v>
      </c>
      <c r="E136" s="50"/>
      <c r="F136" s="50"/>
      <c r="K136" s="54"/>
      <c r="L136" s="54"/>
    </row>
    <row r="137" spans="2:23" ht="24.9" customHeight="1">
      <c r="B137" s="35"/>
      <c r="C137" s="35"/>
      <c r="D137" s="50"/>
    </row>
    <row r="138" spans="2:23" ht="24.9" customHeight="1">
      <c r="B138" s="26" t="s">
        <v>130</v>
      </c>
      <c r="C138" s="34"/>
      <c r="D138" s="34"/>
      <c r="E138" s="34"/>
      <c r="F138" s="34"/>
      <c r="G138" s="34"/>
      <c r="H138" s="34"/>
      <c r="I138" s="34"/>
      <c r="J138" s="102" t="str" cm="1">
        <f t="array" ref="J138">_xlfn.IFS(
  AND(C18="該当なし",C19= "該当なし"), "ー",
  AND(C18="該当あり",C19= "該当あり"), IF((COUNTBLANK(C143:E144)+COUNTBLANK(D152:D153)) &gt; 0, "未入力あり", "入力完了"),
  AND(C18="該当あり",C19= "該当なし"), IF((COUNTBLANK(C143:E144)) &gt; 0, "未入力あり", "入力完了"),
  AND(C18="該当なし",C19= "該当あり"), IF((COUNTBLANK(C152:D153)) &gt; 0, "未入力あり", "入力完了"),
  TRUE, "未入力あり"
)</f>
        <v>未入力あり</v>
      </c>
      <c r="K138" s="111"/>
      <c r="N138" s="112"/>
      <c r="O138" s="112"/>
      <c r="P138" s="112"/>
      <c r="Q138" s="192"/>
      <c r="R138" s="192"/>
      <c r="S138" s="192"/>
      <c r="T138" s="192"/>
    </row>
    <row r="139" spans="2:23" ht="24.9" customHeight="1">
      <c r="B139" s="21" t="s">
        <v>136</v>
      </c>
      <c r="N139" s="112"/>
      <c r="O139" s="112"/>
      <c r="P139" s="112"/>
      <c r="Q139" s="112"/>
      <c r="R139" s="112"/>
      <c r="S139" s="112"/>
      <c r="T139" s="112"/>
    </row>
    <row r="140" spans="2:23" ht="24.9" customHeight="1">
      <c r="N140" s="112"/>
      <c r="O140" s="112"/>
      <c r="P140" s="112"/>
      <c r="Q140" s="112"/>
      <c r="R140" s="112"/>
      <c r="S140" s="112"/>
      <c r="T140" s="112"/>
    </row>
    <row r="141" spans="2:23" ht="24.9" customHeight="1">
      <c r="B141" s="22" t="s">
        <v>138</v>
      </c>
      <c r="L141" s="176" t="s">
        <v>204</v>
      </c>
      <c r="M141" s="176"/>
      <c r="N141" s="176"/>
      <c r="O141" s="176"/>
      <c r="P141" s="176"/>
      <c r="Q141" s="176"/>
      <c r="R141" s="176"/>
      <c r="S141" s="115"/>
      <c r="T141" s="115"/>
    </row>
    <row r="142" spans="2:23" ht="39" customHeight="1">
      <c r="B142" s="44" t="s">
        <v>97</v>
      </c>
      <c r="C142" s="165" t="s">
        <v>194</v>
      </c>
      <c r="D142" s="83" t="s">
        <v>193</v>
      </c>
      <c r="E142" s="235" t="s">
        <v>192</v>
      </c>
      <c r="F142" s="236"/>
      <c r="G142" s="35"/>
      <c r="H142" s="113"/>
      <c r="L142" s="176" t="s">
        <v>197</v>
      </c>
      <c r="M142" s="176"/>
      <c r="N142" s="176"/>
      <c r="O142" s="176"/>
      <c r="P142" s="176"/>
      <c r="Q142" s="176"/>
      <c r="R142" s="176"/>
      <c r="S142" s="115"/>
      <c r="T142" s="115"/>
    </row>
    <row r="143" spans="2:23" ht="24.9" customHeight="1">
      <c r="B143" s="52" t="s">
        <v>119</v>
      </c>
      <c r="C143" s="166">
        <f>'【個人】1回目＞計算用シート'!D143</f>
        <v>0</v>
      </c>
      <c r="D143" s="100" t="str">
        <f>IF('【個人】4回目＞計算用シート'!E143="","",'【個人】4回目＞計算用シート'!E143)</f>
        <v/>
      </c>
      <c r="E143" s="237" t="str">
        <f>IF(C16="","",C16)</f>
        <v/>
      </c>
      <c r="F143" s="238"/>
      <c r="G143" s="35"/>
      <c r="H143" s="113"/>
      <c r="L143" s="176" t="s">
        <v>258</v>
      </c>
      <c r="M143" s="176"/>
      <c r="N143" s="176"/>
      <c r="O143" s="176"/>
      <c r="P143" s="176"/>
      <c r="Q143" s="176"/>
      <c r="R143" s="176"/>
      <c r="S143" s="115"/>
      <c r="T143" s="115"/>
      <c r="V143" s="116"/>
      <c r="W143" s="117"/>
    </row>
    <row r="144" spans="2:23" ht="24.9" customHeight="1">
      <c r="B144" s="44" t="s">
        <v>139</v>
      </c>
      <c r="C144" s="167" t="str">
        <f>IF('【個人】1回目＞計算用シート'!C144="","",'【個人】1回目＞計算用シート'!C144+50)</f>
        <v/>
      </c>
      <c r="D144" s="159" t="str">
        <f>IF('【個人】4回目＞計算用シート'!E144="","",'【個人】4回目＞計算用シート'!E144)</f>
        <v/>
      </c>
      <c r="E144" s="193"/>
      <c r="F144" s="194"/>
      <c r="G144" s="35"/>
      <c r="H144" s="114"/>
      <c r="L144" s="176" t="s">
        <v>259</v>
      </c>
      <c r="M144" s="176"/>
      <c r="N144" s="176"/>
      <c r="O144" s="176"/>
      <c r="P144" s="176"/>
      <c r="Q144" s="176"/>
      <c r="R144" s="176"/>
      <c r="S144" s="115"/>
      <c r="T144" s="115"/>
      <c r="V144" s="118"/>
      <c r="W144" s="119"/>
    </row>
    <row r="145" spans="2:29" ht="24.9" customHeight="1" thickBot="1">
      <c r="D145"/>
      <c r="E145"/>
      <c r="F145"/>
      <c r="G145" s="67"/>
      <c r="H145" s="67"/>
      <c r="I145" s="47"/>
      <c r="J145"/>
      <c r="L145" s="176" t="s">
        <v>210</v>
      </c>
      <c r="N145" s="112"/>
      <c r="O145" s="112"/>
      <c r="P145" s="115"/>
      <c r="Q145" s="115"/>
      <c r="R145" s="115"/>
      <c r="S145" s="115"/>
      <c r="T145" s="115"/>
      <c r="V145" s="118"/>
      <c r="W145" s="119"/>
    </row>
    <row r="146" spans="2:29" ht="52.95" customHeight="1" thickTop="1" thickBot="1">
      <c r="B146" s="175" t="s">
        <v>208</v>
      </c>
      <c r="C146" s="186" t="str" cm="1">
        <f t="array" ref="C146">_xlfn.IFS(AND(C18="該当あり",C144&lt;=E144),L141,AND(C18="該当あり",C144&gt;E144),L142,TRUE,"ー")</f>
        <v>ー</v>
      </c>
      <c r="D146" s="187"/>
      <c r="E146" s="187"/>
      <c r="F146" s="187"/>
      <c r="G146" s="187"/>
      <c r="H146" s="120"/>
      <c r="I146" s="121"/>
      <c r="J146" s="1"/>
      <c r="N146" s="112"/>
      <c r="O146" s="112"/>
      <c r="P146" s="115"/>
      <c r="Q146" s="115"/>
      <c r="R146" s="162"/>
      <c r="S146" s="162"/>
      <c r="T146" s="162"/>
      <c r="U146" s="162"/>
      <c r="V146" s="162"/>
      <c r="W146" s="162"/>
      <c r="X146" s="162"/>
      <c r="Y146" s="162"/>
      <c r="Z146" s="162"/>
      <c r="AA146" s="162"/>
      <c r="AB146" s="162"/>
      <c r="AC146" s="162"/>
    </row>
    <row r="147" spans="2:29" ht="12" customHeight="1" thickTop="1" thickBot="1">
      <c r="D147"/>
      <c r="E147"/>
      <c r="F147"/>
      <c r="G147" s="67"/>
      <c r="H147" s="67"/>
      <c r="I147" s="47"/>
      <c r="J147"/>
      <c r="N147" s="112"/>
      <c r="O147" s="112"/>
      <c r="P147" s="115"/>
      <c r="Q147" s="115"/>
      <c r="R147" s="115"/>
      <c r="S147" s="115"/>
      <c r="T147" s="115"/>
      <c r="V147" s="118"/>
      <c r="W147" s="119"/>
    </row>
    <row r="148" spans="2:29" ht="52.95" customHeight="1" thickTop="1" thickBot="1">
      <c r="B148" s="175" t="s">
        <v>211</v>
      </c>
      <c r="C148" s="186" t="str" cm="1">
        <f t="array" ref="C148">_xlfn.IFS(
  C146="ー", "ー",
  C146=L141, L145,
  AND(C146=L142,D135&gt;=0.015,D136&gt;=0.015), L143,
  AND(C146=L142,OR(D135&lt;0.015,D136&lt;0.015)), L144,
  TRUE, "ー"
)</f>
        <v>ー</v>
      </c>
      <c r="D148" s="187"/>
      <c r="E148" s="187"/>
      <c r="F148" s="187"/>
      <c r="G148" s="187"/>
      <c r="H148" s="120"/>
      <c r="I148" s="121"/>
      <c r="J148" s="1"/>
      <c r="L148" s="179"/>
      <c r="M148" s="178"/>
      <c r="N148" s="112"/>
      <c r="O148" s="179"/>
      <c r="P148" s="180"/>
      <c r="Q148" s="115"/>
      <c r="R148" s="162"/>
      <c r="S148" s="162"/>
      <c r="T148" s="162"/>
      <c r="U148" s="162"/>
      <c r="V148" s="162"/>
      <c r="W148" s="162"/>
      <c r="X148" s="162"/>
      <c r="Y148" s="162"/>
      <c r="Z148" s="162"/>
      <c r="AA148" s="162"/>
      <c r="AB148" s="162"/>
      <c r="AC148" s="162"/>
    </row>
    <row r="149" spans="2:29" ht="24.9" customHeight="1" thickTop="1">
      <c r="B149" s="21" t="s">
        <v>137</v>
      </c>
      <c r="D149"/>
      <c r="E149"/>
      <c r="F149"/>
      <c r="G149" s="67"/>
      <c r="H149" s="67"/>
      <c r="I149" s="47"/>
      <c r="J149"/>
      <c r="M149" s="161"/>
      <c r="N149" s="163"/>
      <c r="O149" s="163"/>
      <c r="P149" s="164"/>
      <c r="Q149" s="164"/>
      <c r="R149" s="119"/>
      <c r="S149" s="119"/>
      <c r="T149" s="119"/>
      <c r="U149" s="119"/>
      <c r="V149" s="119"/>
      <c r="W149" s="119"/>
      <c r="X149" s="119"/>
      <c r="Y149" s="119"/>
      <c r="Z149" s="119"/>
      <c r="AA149" s="119"/>
      <c r="AB149" s="119"/>
      <c r="AC149" s="119"/>
    </row>
    <row r="150" spans="2:29" ht="24.9" customHeight="1">
      <c r="B150" s="22" t="s">
        <v>124</v>
      </c>
      <c r="D150"/>
      <c r="E150"/>
      <c r="F150"/>
      <c r="G150" s="67"/>
      <c r="H150" s="67"/>
      <c r="I150" s="47"/>
      <c r="J150"/>
      <c r="M150" s="161"/>
      <c r="N150" s="163"/>
      <c r="O150" s="163"/>
      <c r="P150" s="164"/>
      <c r="Q150" s="164"/>
      <c r="R150" s="119"/>
      <c r="S150" s="119"/>
      <c r="T150" s="119"/>
      <c r="U150" s="119"/>
      <c r="V150" s="119"/>
      <c r="W150" s="119"/>
      <c r="X150" s="119"/>
      <c r="Y150" s="119"/>
      <c r="Z150" s="119"/>
      <c r="AA150" s="119"/>
      <c r="AB150" s="119"/>
      <c r="AC150" s="119"/>
    </row>
    <row r="151" spans="2:29" ht="39" customHeight="1">
      <c r="B151" s="44" t="s">
        <v>97</v>
      </c>
      <c r="C151" s="83" t="s">
        <v>196</v>
      </c>
      <c r="D151" s="83" t="s">
        <v>195</v>
      </c>
      <c r="E151" s="105"/>
      <c r="F151" s="234"/>
      <c r="G151" s="234"/>
      <c r="H151" s="113"/>
      <c r="M151" s="161"/>
      <c r="N151" s="163"/>
      <c r="O151" s="163"/>
      <c r="P151" s="164"/>
      <c r="Q151" s="164"/>
      <c r="R151" s="119"/>
      <c r="S151" s="119"/>
      <c r="T151" s="119"/>
      <c r="U151" s="119"/>
      <c r="V151" s="119"/>
      <c r="W151" s="119"/>
      <c r="X151" s="119"/>
      <c r="Y151" s="119"/>
      <c r="Z151" s="119"/>
      <c r="AA151" s="119"/>
      <c r="AB151" s="119"/>
      <c r="AC151" s="119"/>
    </row>
    <row r="152" spans="2:29" ht="24.9" customHeight="1">
      <c r="B152" s="52" t="s">
        <v>119</v>
      </c>
      <c r="C152" s="100" t="str">
        <f>IF('【個人】4回目＞計算用シート'!D152="","",'【個人】4回目＞計算用シート'!D152)</f>
        <v/>
      </c>
      <c r="D152" s="100" t="str">
        <f>IF(C16="","",C16)</f>
        <v/>
      </c>
      <c r="E152" s="122"/>
      <c r="F152" s="234"/>
      <c r="G152" s="234"/>
      <c r="H152" s="113"/>
      <c r="M152" s="161"/>
      <c r="N152" s="163"/>
      <c r="O152" s="163"/>
      <c r="P152" s="164"/>
      <c r="Q152" s="164"/>
      <c r="S152" s="119"/>
      <c r="T152" s="119"/>
      <c r="U152" s="119"/>
      <c r="V152" s="119"/>
      <c r="W152" s="119"/>
      <c r="X152" s="119"/>
      <c r="Y152" s="119"/>
      <c r="Z152" s="119"/>
      <c r="AA152" s="119"/>
      <c r="AB152" s="119"/>
      <c r="AC152" s="119"/>
    </row>
    <row r="153" spans="2:29" ht="24.9" customHeight="1">
      <c r="B153" s="44" t="s">
        <v>139</v>
      </c>
      <c r="C153" s="159" t="str">
        <f>IF('【個人】4回目＞計算用シート'!D153="","",'【個人】4回目＞計算用シート'!D153)</f>
        <v/>
      </c>
      <c r="D153" s="16"/>
      <c r="E153" s="123"/>
      <c r="F153" s="234"/>
      <c r="G153" s="234"/>
      <c r="H153" s="114"/>
      <c r="M153" s="161"/>
      <c r="N153" s="163"/>
      <c r="O153" s="163"/>
      <c r="P153" s="164"/>
      <c r="Q153" s="164"/>
      <c r="S153" s="119"/>
      <c r="T153" s="119"/>
      <c r="U153" s="119"/>
      <c r="V153" s="119"/>
      <c r="W153" s="119"/>
      <c r="X153" s="119"/>
      <c r="Y153" s="119"/>
      <c r="Z153" s="119"/>
      <c r="AA153" s="119"/>
      <c r="AB153" s="119"/>
      <c r="AC153" s="119"/>
    </row>
    <row r="154" spans="2:29" ht="24.9" customHeight="1">
      <c r="D154"/>
      <c r="E154"/>
      <c r="F154"/>
      <c r="G154" s="67"/>
      <c r="H154" s="1"/>
      <c r="I154" s="47"/>
      <c r="J154"/>
      <c r="M154" s="161"/>
      <c r="N154" s="163"/>
      <c r="O154" s="163"/>
      <c r="P154" s="164"/>
      <c r="Q154" s="164"/>
      <c r="S154" s="119"/>
      <c r="T154" s="119"/>
      <c r="U154" s="119"/>
      <c r="V154" s="119"/>
      <c r="W154" s="119"/>
      <c r="X154" s="119"/>
      <c r="Y154" s="119"/>
      <c r="Z154" s="119"/>
      <c r="AA154" s="119"/>
      <c r="AB154" s="119"/>
      <c r="AC154" s="119"/>
    </row>
    <row r="155" spans="2:29" ht="24.9" customHeight="1">
      <c r="B155" s="21" t="s">
        <v>36</v>
      </c>
    </row>
  </sheetData>
  <sheetProtection algorithmName="SHA-512" hashValue="lL9/I67PgUS1+9Ut/QAw87ItZ7QpgedgxbHyfdi/377DvDVCQnDqvsvtOccv082w+zrH5T+JKWE34lX1ELukng==" saltValue="T5upNDOPn9oPmv0Y5N+UUw==" spinCount="100000" sheet="1" selectLockedCells="1"/>
  <mergeCells count="51">
    <mergeCell ref="F152:G152"/>
    <mergeCell ref="F153:G153"/>
    <mergeCell ref="E128:F128"/>
    <mergeCell ref="Q138:T138"/>
    <mergeCell ref="E142:F142"/>
    <mergeCell ref="E143:F143"/>
    <mergeCell ref="E144:F144"/>
    <mergeCell ref="C146:G146"/>
    <mergeCell ref="F151:G151"/>
    <mergeCell ref="C148:G148"/>
    <mergeCell ref="D127:E127"/>
    <mergeCell ref="E39:F39"/>
    <mergeCell ref="G39:H39"/>
    <mergeCell ref="E41:H41"/>
    <mergeCell ref="E42:H42"/>
    <mergeCell ref="D71:J71"/>
    <mergeCell ref="D72:J72"/>
    <mergeCell ref="D73:J73"/>
    <mergeCell ref="D75:H75"/>
    <mergeCell ref="D76:H76"/>
    <mergeCell ref="D77:H77"/>
    <mergeCell ref="E106:F106"/>
    <mergeCell ref="E36:F36"/>
    <mergeCell ref="G36:H36"/>
    <mergeCell ref="E37:F37"/>
    <mergeCell ref="G37:H37"/>
    <mergeCell ref="E38:F38"/>
    <mergeCell ref="G38:H38"/>
    <mergeCell ref="E33:F33"/>
    <mergeCell ref="G33:H33"/>
    <mergeCell ref="E34:F34"/>
    <mergeCell ref="G34:H34"/>
    <mergeCell ref="E35:F35"/>
    <mergeCell ref="G35:H35"/>
    <mergeCell ref="E30:F30"/>
    <mergeCell ref="G30:H30"/>
    <mergeCell ref="E31:F31"/>
    <mergeCell ref="G31:H31"/>
    <mergeCell ref="E32:F32"/>
    <mergeCell ref="G32:H32"/>
    <mergeCell ref="B27:B29"/>
    <mergeCell ref="C27:C29"/>
    <mergeCell ref="D27:H27"/>
    <mergeCell ref="D28:D29"/>
    <mergeCell ref="E28:H28"/>
    <mergeCell ref="C12:D12"/>
    <mergeCell ref="H1:J1"/>
    <mergeCell ref="H2:I2"/>
    <mergeCell ref="H3:I3"/>
    <mergeCell ref="H4:I4"/>
    <mergeCell ref="H5:I5"/>
  </mergeCells>
  <phoneticPr fontId="2"/>
  <conditionalFormatting sqref="B142:H148">
    <cfRule type="expression" dxfId="25" priority="2">
      <formula>$C$18="該当なし"</formula>
    </cfRule>
  </conditionalFormatting>
  <conditionalFormatting sqref="B151:H154">
    <cfRule type="expression" dxfId="24" priority="4">
      <formula>$C$19="該当なし"</formula>
    </cfRule>
  </conditionalFormatting>
  <conditionalFormatting sqref="C12">
    <cfRule type="containsBlanks" dxfId="23" priority="1">
      <formula>LEN(TRIM(C12))=0</formula>
    </cfRule>
  </conditionalFormatting>
  <conditionalFormatting sqref="C15:C20">
    <cfRule type="containsBlanks" dxfId="22" priority="9">
      <formula>LEN(TRIM(C15))=0</formula>
    </cfRule>
  </conditionalFormatting>
  <conditionalFormatting sqref="C53:C54">
    <cfRule type="containsBlanks" dxfId="21" priority="11">
      <formula>LEN(TRIM(C53))=0</formula>
    </cfRule>
  </conditionalFormatting>
  <conditionalFormatting sqref="C56:C57 C59:C60">
    <cfRule type="containsBlanks" dxfId="20" priority="13">
      <formula>LEN(TRIM(C56))=0</formula>
    </cfRule>
  </conditionalFormatting>
  <conditionalFormatting sqref="C129:C132">
    <cfRule type="containsBlanks" dxfId="19" priority="18">
      <formula>LEN(TRIM(C129))=0</formula>
    </cfRule>
  </conditionalFormatting>
  <conditionalFormatting sqref="C30:D31 C33:D33 C35:D36 C38:D38 C42:D42 C82:D84 C89:D89 C92:D92 C97:D100 C102:D102 D130">
    <cfRule type="containsBlanks" dxfId="18" priority="20">
      <formula>LEN(TRIM(C30))=0</formula>
    </cfRule>
  </conditionalFormatting>
  <conditionalFormatting sqref="D115:D116 D121">
    <cfRule type="containsBlanks" dxfId="17" priority="17">
      <formula>LEN(TRIM(D115))=0</formula>
    </cfRule>
  </conditionalFormatting>
  <conditionalFormatting sqref="D153">
    <cfRule type="containsBlanks" dxfId="16" priority="15">
      <formula>LEN(TRIM(D153))=0</formula>
    </cfRule>
  </conditionalFormatting>
  <conditionalFormatting sqref="E144">
    <cfRule type="containsBlanks" dxfId="15" priority="19">
      <formula>LEN(TRIM(E144))=0</formula>
    </cfRule>
  </conditionalFormatting>
  <conditionalFormatting sqref="H1">
    <cfRule type="expression" dxfId="14" priority="22">
      <formula>LEN($H$1)&gt;1</formula>
    </cfRule>
  </conditionalFormatting>
  <conditionalFormatting sqref="J2:K6">
    <cfRule type="expression" dxfId="13" priority="21">
      <formula>$J2="未入力あり"</formula>
    </cfRule>
  </conditionalFormatting>
  <dataValidations count="9">
    <dataValidation type="textLength" imeMode="disabled" allowBlank="1" showInputMessage="1" showErrorMessage="1" sqref="C13" xr:uid="{A0EBAE30-5194-4192-983D-843B2C021F31}">
      <formula1>6</formula1>
      <formula2>7</formula2>
    </dataValidation>
    <dataValidation type="decimal" allowBlank="1" showInputMessage="1" showErrorMessage="1" error="半角数字で入力してください。" sqref="C107:C120 C144:E144 C30:H31 C33:H33 C35:H36 C38:H38 C42:D42 C82:D84 C89:D89 C92:D92 C97:D100 C102:D102 C130:E130 C153:E153 C131:C132 C129" xr:uid="{860C29BB-5777-462E-9DA0-7E561941BCDA}">
      <formula1>-1E+99</formula1>
      <formula2>1E+99</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121:E121" xr:uid="{E30C8B13-FB81-4BEC-8431-3A6B58557058}">
      <formula1>0.1</formula1>
      <formula2>1E+99</formula2>
    </dataValidation>
    <dataValidation type="date" allowBlank="1" showInputMessage="1" showErrorMessage="1" error="日付形式で入力してください" sqref="C152:D152 E152 C143:E143" xr:uid="{F50CE266-CE31-4207-9767-BBE774A1ED84}">
      <formula1>45292</formula1>
      <formula2>72686</formula2>
    </dataValidation>
    <dataValidation type="decimal" allowBlank="1" showInputMessage="1" showErrorMessage="1" sqref="C47:C60" xr:uid="{0DB37755-55E5-4200-B524-AC4FDF1E97FF}">
      <formula1>-1E+99</formula1>
      <formula2>1E+99</formula2>
    </dataValidation>
    <dataValidation type="date" allowBlank="1" showInputMessage="1" showErrorMessage="1" sqref="C14:C17" xr:uid="{9C090F20-EBCB-4D8D-B8E7-3C05510F5BC5}">
      <formula1>45292</formula1>
      <formula2>72686</formula2>
    </dataValidation>
    <dataValidation type="list" allowBlank="1" showInputMessage="1" showErrorMessage="1" sqref="C20" xr:uid="{9AEF405E-80A8-46B5-A844-86CAA965AFB1}">
      <formula1>$M$18:$M$21</formula1>
    </dataValidation>
    <dataValidation type="list" allowBlank="1" showInputMessage="1" showErrorMessage="1" sqref="C18:C19" xr:uid="{05F0FA7B-8021-47E0-B4B2-CB536834A1B2}">
      <formula1>$M$16:$M$17</formula1>
    </dataValidation>
    <dataValidation allowBlank="1" showInputMessage="1" showErrorMessage="1" error="半角数字で入力してください。" sqref="F29 H29" xr:uid="{40418248-F52B-4A49-870B-502B05B24E89}"/>
  </dataValidations>
  <pageMargins left="0.7" right="0.7" top="0.75" bottom="0.75" header="0.3" footer="0.3"/>
  <pageSetup paperSize="9" scale="16"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AECD8-BEEC-4564-B4F4-029D4520F297}">
  <sheetPr codeName="Sheet7">
    <tabColor rgb="FFFFFF00"/>
  </sheetPr>
  <dimension ref="A1:AC155"/>
  <sheetViews>
    <sheetView showGridLines="0" view="pageBreakPreview" zoomScale="74" zoomScaleNormal="85" zoomScaleSheetLayoutView="81" workbookViewId="0">
      <pane ySplit="8" topLeftCell="A9" activePane="bottomLeft" state="frozen"/>
      <selection activeCell="V23" sqref="V23"/>
      <selection pane="bottomLeft" activeCell="C15" sqref="C15"/>
    </sheetView>
  </sheetViews>
  <sheetFormatPr defaultColWidth="9" defaultRowHeight="24.9" customHeight="1"/>
  <cols>
    <col min="1" max="1" width="2.8984375" style="21" customWidth="1"/>
    <col min="2" max="2" width="38.19921875" style="21" customWidth="1"/>
    <col min="3" max="4" width="33.59765625" style="21" customWidth="1"/>
    <col min="5" max="5" width="8.59765625" style="21" customWidth="1"/>
    <col min="6" max="6" width="25.59765625" style="21" customWidth="1"/>
    <col min="7" max="7" width="9.69921875" style="21" customWidth="1"/>
    <col min="8" max="8" width="25.59765625" style="21" customWidth="1"/>
    <col min="9" max="9" width="13.59765625" style="21" customWidth="1"/>
    <col min="10" max="10" width="11.296875" style="21" customWidth="1"/>
    <col min="11" max="11" width="4.69921875" style="21" customWidth="1"/>
    <col min="12" max="12" width="14.19921875" style="21" hidden="1" customWidth="1"/>
    <col min="13" max="13" width="11.69921875" style="21" hidden="1" customWidth="1"/>
    <col min="14" max="14" width="4.69921875" style="21" customWidth="1"/>
    <col min="15" max="15" width="14.19921875" style="21" customWidth="1"/>
    <col min="16" max="16" width="11.69921875" style="21" customWidth="1"/>
    <col min="17" max="18" width="9" style="21" customWidth="1"/>
    <col min="19" max="16384" width="9" style="21"/>
  </cols>
  <sheetData>
    <row r="1" spans="1:15" ht="19.05" customHeight="1">
      <c r="A1" s="82" t="s">
        <v>199</v>
      </c>
      <c r="H1" s="195" t="str">
        <f>+IF(COUNTIF(J2:J6,"未入力あり")&gt;0,"※未入力の項目があります","")</f>
        <v>※未入力の項目があります</v>
      </c>
      <c r="I1" s="195"/>
      <c r="J1" s="195"/>
    </row>
    <row r="2" spans="1:15" ht="19.05" customHeight="1">
      <c r="B2" s="22" t="s">
        <v>0</v>
      </c>
      <c r="H2" s="196" t="str">
        <f>B9</f>
        <v>Ⅰ.事業者情報と報告概要</v>
      </c>
      <c r="I2" s="196"/>
      <c r="J2" s="101" t="str">
        <f>J9</f>
        <v>未入力あり</v>
      </c>
    </row>
    <row r="3" spans="1:15" ht="19.05" customHeight="1">
      <c r="B3" s="21" t="s">
        <v>246</v>
      </c>
      <c r="H3" s="196" t="str">
        <f>B22</f>
        <v>Ⅱ.年度事業化及び収益状況の概要</v>
      </c>
      <c r="I3" s="196"/>
      <c r="J3" s="101" t="str">
        <f>J22</f>
        <v>未入力あり</v>
      </c>
      <c r="O3"/>
    </row>
    <row r="4" spans="1:15" ht="19.05" customHeight="1">
      <c r="B4" s="23" t="s">
        <v>257</v>
      </c>
      <c r="H4" s="196" t="str">
        <f>B79</f>
        <v>Ⅲ.生産性向上に関する報告</v>
      </c>
      <c r="I4" s="196"/>
      <c r="J4" s="101" t="str">
        <f>J79</f>
        <v>未入力あり</v>
      </c>
    </row>
    <row r="5" spans="1:15" ht="19.05" customHeight="1">
      <c r="B5" s="25" t="s">
        <v>248</v>
      </c>
      <c r="D5" s="53"/>
      <c r="F5" s="53"/>
      <c r="H5" s="196" t="str">
        <f>B138</f>
        <v>Ⅳ.賃金引上げに関する報告</v>
      </c>
      <c r="I5" s="196"/>
      <c r="J5" s="101" t="str">
        <f>J138</f>
        <v>未入力あり</v>
      </c>
    </row>
    <row r="6" spans="1:15" ht="19.05" customHeight="1">
      <c r="B6" s="25" t="s">
        <v>1</v>
      </c>
      <c r="J6" s="104"/>
    </row>
    <row r="7" spans="1:15" ht="19.05" customHeight="1">
      <c r="B7" s="25" t="s">
        <v>94</v>
      </c>
    </row>
    <row r="8" spans="1:15" ht="19.05" customHeight="1">
      <c r="B8" s="25" t="s">
        <v>247</v>
      </c>
      <c r="J8" s="170" t="str">
        <f>IF(C20="","",IF(C20=M18,"※今回報告の入力者：承継者様","※今回報告の入力者：被承継者様"))</f>
        <v/>
      </c>
    </row>
    <row r="9" spans="1:15" ht="24.9" customHeight="1">
      <c r="B9" s="26" t="s">
        <v>2</v>
      </c>
      <c r="C9" s="27"/>
      <c r="D9" s="27"/>
      <c r="E9" s="27"/>
      <c r="F9" s="27"/>
      <c r="G9" s="27"/>
      <c r="H9" s="27"/>
      <c r="I9" s="27"/>
      <c r="J9" s="102" t="str">
        <f>IF(COUNTBLANK(C12:C20)&gt;0,"未入力あり","入力完了")</f>
        <v>未入力あり</v>
      </c>
    </row>
    <row r="10" spans="1:15" ht="24.9" customHeight="1">
      <c r="B10" s="22" t="s">
        <v>3</v>
      </c>
    </row>
    <row r="11" spans="1:15" ht="24.9" customHeight="1">
      <c r="B11" t="s">
        <v>226</v>
      </c>
      <c r="C11"/>
      <c r="D11"/>
      <c r="E11"/>
      <c r="F11"/>
      <c r="G11"/>
      <c r="H11"/>
    </row>
    <row r="12" spans="1:15" ht="24.9" customHeight="1">
      <c r="B12" s="28" t="s">
        <v>6</v>
      </c>
      <c r="C12" s="231">
        <f>'【個人】1回目＞計算用シート'!C12</f>
        <v>0</v>
      </c>
      <c r="D12" s="232"/>
      <c r="E12" s="21" t="s">
        <v>7</v>
      </c>
      <c r="F12" s="183"/>
      <c r="M12"/>
    </row>
    <row r="13" spans="1:15" ht="24.9" customHeight="1">
      <c r="B13" s="28" t="s">
        <v>8</v>
      </c>
      <c r="C13" s="97">
        <f>'【個人】1回目＞計算用シート'!C13</f>
        <v>0</v>
      </c>
      <c r="D13" t="s">
        <v>9</v>
      </c>
    </row>
    <row r="14" spans="1:15" ht="24.75" customHeight="1">
      <c r="B14" s="28" t="s">
        <v>220</v>
      </c>
      <c r="C14" s="99">
        <f>'【個人】1回目＞計算用シート'!C14</f>
        <v>0</v>
      </c>
      <c r="D14" s="182" t="s">
        <v>221</v>
      </c>
      <c r="F14"/>
    </row>
    <row r="15" spans="1:15" ht="24.9" customHeight="1">
      <c r="B15" s="28" t="s">
        <v>12</v>
      </c>
      <c r="C15" s="95"/>
      <c r="D15" s="29" t="s">
        <v>13</v>
      </c>
      <c r="E15"/>
      <c r="F15"/>
      <c r="G15"/>
      <c r="H15"/>
      <c r="L15"/>
    </row>
    <row r="16" spans="1:15" ht="24.9" customHeight="1">
      <c r="B16" s="28" t="s">
        <v>213</v>
      </c>
      <c r="C16" s="95"/>
      <c r="D16" s="29" t="s">
        <v>15</v>
      </c>
      <c r="E16"/>
      <c r="F16"/>
      <c r="G16"/>
      <c r="H16"/>
      <c r="L16" t="s">
        <v>202</v>
      </c>
      <c r="M16" t="s">
        <v>18</v>
      </c>
    </row>
    <row r="17" spans="2:15" ht="24.9" customHeight="1">
      <c r="B17" s="28" t="s">
        <v>214</v>
      </c>
      <c r="C17" s="99">
        <f>'【個人】1回目＞計算用シート'!C17</f>
        <v>0</v>
      </c>
      <c r="D17" s="96" t="s">
        <v>207</v>
      </c>
      <c r="E17"/>
      <c r="F17"/>
      <c r="G17"/>
      <c r="H17"/>
      <c r="L17"/>
      <c r="M17" t="s">
        <v>19</v>
      </c>
    </row>
    <row r="18" spans="2:15" ht="24.9" customHeight="1">
      <c r="B18" s="28" t="s">
        <v>134</v>
      </c>
      <c r="C18" s="97">
        <f>'【個人】1回目＞計算用シート'!C18</f>
        <v>0</v>
      </c>
      <c r="D18" t="s">
        <v>135</v>
      </c>
      <c r="E18"/>
      <c r="F18"/>
      <c r="G18"/>
      <c r="H18"/>
      <c r="I18"/>
      <c r="J18"/>
      <c r="L18" t="s">
        <v>201</v>
      </c>
      <c r="M18" t="s">
        <v>215</v>
      </c>
    </row>
    <row r="19" spans="2:15" ht="24.9" customHeight="1">
      <c r="B19" s="28" t="s">
        <v>95</v>
      </c>
      <c r="C19" s="97">
        <f>'【個人】1回目＞計算用シート'!C19</f>
        <v>0</v>
      </c>
      <c r="D19" t="s">
        <v>59</v>
      </c>
      <c r="E19"/>
      <c r="F19"/>
      <c r="G19"/>
      <c r="H19"/>
      <c r="I19"/>
      <c r="J19"/>
      <c r="L19"/>
      <c r="M19" t="s">
        <v>216</v>
      </c>
    </row>
    <row r="20" spans="2:15" ht="49.8" customHeight="1">
      <c r="B20" s="28" t="s">
        <v>200</v>
      </c>
      <c r="C20" s="177"/>
      <c r="D20" t="s">
        <v>222</v>
      </c>
      <c r="E20"/>
      <c r="F20"/>
      <c r="G20"/>
      <c r="H20"/>
      <c r="I20"/>
      <c r="J20"/>
      <c r="M20" s="21" t="s">
        <v>217</v>
      </c>
    </row>
    <row r="21" spans="2:15" ht="24.75" customHeight="1">
      <c r="C21"/>
      <c r="D21"/>
      <c r="E21"/>
      <c r="F21"/>
      <c r="G21"/>
      <c r="H21"/>
      <c r="I21"/>
      <c r="J21"/>
      <c r="M21" s="21" t="s">
        <v>218</v>
      </c>
      <c r="N21"/>
    </row>
    <row r="22" spans="2:15" ht="24.75" customHeight="1">
      <c r="B22" s="26" t="s">
        <v>20</v>
      </c>
      <c r="C22" s="171" t="str">
        <f>IF(C20=M18,"※未承継期間における数値の入力は不要です。","")</f>
        <v/>
      </c>
      <c r="D22" s="27"/>
      <c r="E22" s="27"/>
      <c r="F22" s="27"/>
      <c r="G22" s="27"/>
      <c r="H22" s="27"/>
      <c r="I22" s="27"/>
      <c r="J22" s="103" t="str">
        <f>IF(COUNTBLANK(C30:D39)+COUNTBLANK(C42:D42)+COUNTBLANK(C53:C54)+COUNTBLANK(C56:C57)+COUNTBLANK(C59:C60)&gt;0,"未入力あり","入力完了")</f>
        <v>未入力あり</v>
      </c>
      <c r="L22"/>
      <c r="M22"/>
      <c r="N22"/>
    </row>
    <row r="23" spans="2:15" ht="24.9" customHeight="1">
      <c r="B23" s="22" t="s">
        <v>21</v>
      </c>
      <c r="C23"/>
      <c r="D23"/>
      <c r="E23"/>
      <c r="F23"/>
      <c r="G23"/>
      <c r="H23"/>
      <c r="I23"/>
      <c r="J23"/>
      <c r="L23"/>
      <c r="M23"/>
      <c r="N23"/>
    </row>
    <row r="24" spans="2:15" ht="24.75" customHeight="1">
      <c r="B24" t="s">
        <v>123</v>
      </c>
      <c r="C24"/>
      <c r="D24"/>
      <c r="E24"/>
      <c r="F24"/>
      <c r="G24"/>
      <c r="H24"/>
      <c r="I24"/>
      <c r="J24"/>
      <c r="M24"/>
      <c r="N24"/>
    </row>
    <row r="25" spans="2:15" ht="24.75" customHeight="1">
      <c r="B25" s="81" t="s">
        <v>243</v>
      </c>
      <c r="C25" s="81"/>
      <c r="D25" s="81"/>
      <c r="E25" s="81"/>
      <c r="F25" s="81"/>
      <c r="G25" s="81"/>
      <c r="H25" s="81"/>
      <c r="I25" s="81"/>
      <c r="J25" s="81"/>
      <c r="L25"/>
      <c r="M25"/>
      <c r="N25"/>
      <c r="O25" s="54"/>
    </row>
    <row r="26" spans="2:15" ht="24.75" customHeight="1">
      <c r="B26" s="98" t="s">
        <v>244</v>
      </c>
      <c r="C26" s="81"/>
      <c r="D26" s="81"/>
      <c r="E26" s="81"/>
      <c r="F26" s="81"/>
      <c r="G26" s="81"/>
      <c r="H26" s="81"/>
      <c r="I26" s="81"/>
      <c r="L26"/>
      <c r="M26"/>
      <c r="N26"/>
      <c r="O26" s="54"/>
    </row>
    <row r="27" spans="2:15" ht="24.75" customHeight="1">
      <c r="B27" s="210" t="s">
        <v>60</v>
      </c>
      <c r="C27" s="212" t="s">
        <v>245</v>
      </c>
      <c r="D27" s="213" t="s">
        <v>23</v>
      </c>
      <c r="E27" s="213"/>
      <c r="F27" s="213"/>
      <c r="G27" s="213"/>
      <c r="H27" s="213"/>
      <c r="J27"/>
      <c r="N27"/>
      <c r="O27" s="54"/>
    </row>
    <row r="28" spans="2:15" ht="24.75" customHeight="1">
      <c r="B28" s="211"/>
      <c r="C28" s="212"/>
      <c r="D28" s="214" t="s">
        <v>126</v>
      </c>
      <c r="E28" s="215" t="s">
        <v>24</v>
      </c>
      <c r="F28" s="215"/>
      <c r="G28" s="215"/>
      <c r="H28" s="213"/>
      <c r="J28"/>
      <c r="N28"/>
      <c r="O28" s="54"/>
    </row>
    <row r="29" spans="2:15" ht="24.75" customHeight="1">
      <c r="B29" s="211"/>
      <c r="C29" s="212"/>
      <c r="D29" s="214"/>
      <c r="E29" s="48" t="s">
        <v>25</v>
      </c>
      <c r="F29" s="18"/>
      <c r="G29" s="48" t="s">
        <v>25</v>
      </c>
      <c r="H29" s="18"/>
      <c r="J29"/>
      <c r="L29"/>
      <c r="N29"/>
      <c r="O29" s="54"/>
    </row>
    <row r="30" spans="2:15" ht="24.75" customHeight="1">
      <c r="B30" s="30" t="s">
        <v>62</v>
      </c>
      <c r="C30" s="6"/>
      <c r="D30" s="6"/>
      <c r="E30" s="205"/>
      <c r="F30" s="205"/>
      <c r="G30" s="206"/>
      <c r="H30" s="207"/>
      <c r="J30"/>
      <c r="L30"/>
      <c r="M30"/>
      <c r="N30"/>
    </row>
    <row r="31" spans="2:15" ht="24.75" customHeight="1">
      <c r="B31" s="30" t="s">
        <v>61</v>
      </c>
      <c r="C31" s="6"/>
      <c r="D31" s="6"/>
      <c r="E31" s="205"/>
      <c r="F31" s="205"/>
      <c r="G31" s="206"/>
      <c r="H31" s="207"/>
      <c r="J31"/>
      <c r="L31"/>
      <c r="M31"/>
      <c r="N31"/>
    </row>
    <row r="32" spans="2:15" ht="24.75" customHeight="1">
      <c r="B32" s="30" t="s">
        <v>63</v>
      </c>
      <c r="C32" s="12">
        <f>C30-C31</f>
        <v>0</v>
      </c>
      <c r="D32" s="12">
        <f>D30-D31</f>
        <v>0</v>
      </c>
      <c r="E32" s="202">
        <f>E30-E31</f>
        <v>0</v>
      </c>
      <c r="F32" s="202"/>
      <c r="G32" s="203">
        <f>G30-G31</f>
        <v>0</v>
      </c>
      <c r="H32" s="204"/>
      <c r="J32"/>
      <c r="L32"/>
      <c r="M32"/>
      <c r="N32"/>
    </row>
    <row r="33" spans="1:14" ht="24.75" customHeight="1">
      <c r="B33" s="30" t="s">
        <v>64</v>
      </c>
      <c r="C33" s="6"/>
      <c r="D33" s="6"/>
      <c r="E33" s="205"/>
      <c r="F33" s="205"/>
      <c r="G33" s="206"/>
      <c r="H33" s="207"/>
      <c r="J33"/>
      <c r="L33"/>
      <c r="M33"/>
      <c r="N33"/>
    </row>
    <row r="34" spans="1:14" ht="24.75" customHeight="1">
      <c r="B34" s="30" t="s">
        <v>65</v>
      </c>
      <c r="C34" s="12">
        <f>C32-C33</f>
        <v>0</v>
      </c>
      <c r="D34" s="12">
        <f>D32-D33</f>
        <v>0</v>
      </c>
      <c r="E34" s="202">
        <f>E32-E33</f>
        <v>0</v>
      </c>
      <c r="F34" s="202"/>
      <c r="G34" s="203">
        <f>G32-G33</f>
        <v>0</v>
      </c>
      <c r="H34" s="204"/>
      <c r="J34"/>
      <c r="L34"/>
      <c r="M34"/>
      <c r="N34"/>
    </row>
    <row r="35" spans="1:14" ht="24.9" customHeight="1">
      <c r="B35" s="30" t="s">
        <v>66</v>
      </c>
      <c r="C35" s="6"/>
      <c r="D35" s="6"/>
      <c r="E35" s="205"/>
      <c r="F35" s="205"/>
      <c r="G35" s="206"/>
      <c r="H35" s="207"/>
      <c r="J35"/>
      <c r="L35"/>
      <c r="M35"/>
      <c r="N35"/>
    </row>
    <row r="36" spans="1:14" ht="24.9" customHeight="1">
      <c r="B36" s="30" t="s">
        <v>67</v>
      </c>
      <c r="C36" s="6"/>
      <c r="D36" s="6"/>
      <c r="E36" s="205"/>
      <c r="F36" s="205"/>
      <c r="G36" s="206"/>
      <c r="H36" s="207"/>
      <c r="J36"/>
      <c r="L36"/>
      <c r="M36"/>
      <c r="N36"/>
    </row>
    <row r="37" spans="1:14" ht="24.9" customHeight="1">
      <c r="B37" s="55" t="s">
        <v>68</v>
      </c>
      <c r="C37" s="12">
        <f>C34+C35-C36</f>
        <v>0</v>
      </c>
      <c r="D37" s="12">
        <f>D34+D35-D36</f>
        <v>0</v>
      </c>
      <c r="E37" s="202">
        <f>E34+E35-E36</f>
        <v>0</v>
      </c>
      <c r="F37" s="202"/>
      <c r="G37" s="203">
        <f>G34+G35-G36</f>
        <v>0</v>
      </c>
      <c r="H37" s="204"/>
      <c r="L37"/>
      <c r="M37"/>
    </row>
    <row r="38" spans="1:14" ht="24.9" customHeight="1">
      <c r="B38" s="30" t="s">
        <v>69</v>
      </c>
      <c r="C38" s="7"/>
      <c r="D38" s="7"/>
      <c r="E38" s="206"/>
      <c r="F38" s="206"/>
      <c r="G38" s="206"/>
      <c r="H38" s="207"/>
      <c r="L38"/>
      <c r="M38"/>
    </row>
    <row r="39" spans="1:14" s="54" customFormat="1" ht="24.9" customHeight="1">
      <c r="A39" s="21"/>
      <c r="B39" s="30" t="s">
        <v>70</v>
      </c>
      <c r="C39" s="12">
        <f>C37-C38</f>
        <v>0</v>
      </c>
      <c r="D39" s="12">
        <f>D37-D38</f>
        <v>0</v>
      </c>
      <c r="E39" s="203">
        <f>E37-E38</f>
        <v>0</v>
      </c>
      <c r="F39" s="203"/>
      <c r="G39" s="203">
        <f>G37-G38</f>
        <v>0</v>
      </c>
      <c r="H39" s="204"/>
      <c r="I39" s="21"/>
      <c r="M39"/>
    </row>
    <row r="40" spans="1:14" ht="24.9" customHeight="1">
      <c r="A40" s="54"/>
      <c r="C40" s="56"/>
      <c r="D40" s="56"/>
      <c r="E40" s="56"/>
      <c r="F40" s="57"/>
      <c r="G40" s="56"/>
      <c r="H40" s="58"/>
      <c r="I40" s="54"/>
    </row>
    <row r="41" spans="1:14" ht="24.9" customHeight="1">
      <c r="B41" s="31"/>
      <c r="C41" s="32" t="s">
        <v>162</v>
      </c>
      <c r="D41" s="32" t="s">
        <v>126</v>
      </c>
      <c r="E41" s="219" t="s">
        <v>26</v>
      </c>
      <c r="F41" s="219"/>
      <c r="G41" s="219"/>
      <c r="H41" s="220"/>
    </row>
    <row r="42" spans="1:14" ht="24.9" customHeight="1">
      <c r="B42" s="33" t="s">
        <v>27</v>
      </c>
      <c r="C42" s="19"/>
      <c r="D42" s="19"/>
      <c r="E42" s="217">
        <f>C42-D42</f>
        <v>0</v>
      </c>
      <c r="F42" s="217"/>
      <c r="G42" s="217"/>
      <c r="H42" s="218"/>
    </row>
    <row r="43" spans="1:14" ht="24.9" customHeight="1">
      <c r="M43" s="59"/>
    </row>
    <row r="44" spans="1:14" ht="24.9" customHeight="1">
      <c r="B44" s="22" t="s">
        <v>142</v>
      </c>
      <c r="K44" s="54"/>
      <c r="L44" s="54"/>
    </row>
    <row r="45" spans="1:14" ht="24.9" customHeight="1">
      <c r="B45" s="21" t="s">
        <v>143</v>
      </c>
      <c r="K45" s="54"/>
      <c r="L45" s="54"/>
    </row>
    <row r="46" spans="1:14" ht="24.9" customHeight="1">
      <c r="B46" s="125" t="s">
        <v>144</v>
      </c>
      <c r="C46" s="125"/>
      <c r="K46" s="54"/>
      <c r="L46" s="54"/>
    </row>
    <row r="47" spans="1:14" ht="24.9" customHeight="1">
      <c r="B47" s="126" t="s">
        <v>145</v>
      </c>
      <c r="C47" s="127">
        <f>D30</f>
        <v>0</v>
      </c>
      <c r="D47" s="128" t="s">
        <v>146</v>
      </c>
      <c r="E47" s="128"/>
      <c r="F47" s="128"/>
      <c r="G47" s="128"/>
      <c r="H47" s="128"/>
      <c r="K47" s="54"/>
      <c r="L47" s="54"/>
    </row>
    <row r="48" spans="1:14" ht="24.9" customHeight="1">
      <c r="B48" s="126" t="s">
        <v>147</v>
      </c>
      <c r="C48" s="127">
        <f>D31</f>
        <v>0</v>
      </c>
      <c r="D48" s="128"/>
      <c r="E48" s="128"/>
      <c r="F48" s="128"/>
      <c r="G48" s="128"/>
      <c r="H48" s="128"/>
      <c r="K48" s="54"/>
      <c r="L48" s="54"/>
    </row>
    <row r="49" spans="2:12" ht="24.9" customHeight="1">
      <c r="B49" s="126" t="s">
        <v>148</v>
      </c>
      <c r="C49" s="127">
        <f>D33</f>
        <v>0</v>
      </c>
      <c r="D49" s="128"/>
      <c r="E49" s="128"/>
      <c r="F49" s="128"/>
      <c r="G49" s="128"/>
      <c r="H49" s="128"/>
      <c r="K49" s="54"/>
      <c r="L49" s="54"/>
    </row>
    <row r="50" spans="2:12" ht="24.9" customHeight="1">
      <c r="B50" s="126" t="s">
        <v>149</v>
      </c>
      <c r="C50" s="127">
        <f>D36</f>
        <v>0</v>
      </c>
      <c r="D50" s="128"/>
      <c r="E50" s="128"/>
      <c r="F50" s="128"/>
      <c r="G50" s="128"/>
      <c r="H50" s="128"/>
      <c r="K50" s="54"/>
      <c r="L50" s="54"/>
    </row>
    <row r="51" spans="2:12" ht="24.9" customHeight="1">
      <c r="B51" s="126" t="s">
        <v>150</v>
      </c>
      <c r="C51" s="127">
        <f>D38</f>
        <v>0</v>
      </c>
      <c r="D51" s="128"/>
      <c r="E51" s="128"/>
      <c r="F51" s="128"/>
      <c r="G51" s="128"/>
      <c r="H51" s="128"/>
      <c r="K51" s="54"/>
      <c r="L51" s="54"/>
    </row>
    <row r="52" spans="2:12" ht="24.9" customHeight="1">
      <c r="B52" s="129" t="s">
        <v>151</v>
      </c>
      <c r="C52" s="127">
        <f>D35</f>
        <v>0</v>
      </c>
      <c r="D52" s="128"/>
      <c r="E52" s="128"/>
      <c r="F52" s="128"/>
      <c r="G52" s="128"/>
      <c r="H52" s="128"/>
      <c r="K52" s="54"/>
      <c r="L52" s="54"/>
    </row>
    <row r="53" spans="2:12" ht="24.9" customHeight="1">
      <c r="B53" s="126" t="s">
        <v>152</v>
      </c>
      <c r="C53" s="8"/>
      <c r="D53" s="128" t="s">
        <v>240</v>
      </c>
      <c r="E53" s="128"/>
      <c r="F53" s="128"/>
      <c r="G53" s="128"/>
      <c r="H53" s="128"/>
      <c r="K53" s="54"/>
      <c r="L53" s="54"/>
    </row>
    <row r="54" spans="2:12" ht="24.9" customHeight="1">
      <c r="B54" s="126" t="s">
        <v>153</v>
      </c>
      <c r="C54" s="130"/>
      <c r="D54" s="128" t="s">
        <v>241</v>
      </c>
      <c r="E54"/>
      <c r="F54"/>
      <c r="G54" s="128"/>
      <c r="H54" s="128"/>
      <c r="K54" s="54"/>
      <c r="L54" s="54"/>
    </row>
    <row r="55" spans="2:12" ht="9.9" customHeight="1">
      <c r="B55" s="131"/>
      <c r="C55" s="132"/>
      <c r="D55" s="133"/>
      <c r="E55" s="133"/>
      <c r="F55" s="133"/>
      <c r="G55" s="128"/>
      <c r="H55" s="128"/>
      <c r="K55" s="54"/>
      <c r="L55" s="54"/>
    </row>
    <row r="56" spans="2:12" ht="24.9" customHeight="1">
      <c r="B56" s="126" t="s">
        <v>154</v>
      </c>
      <c r="C56" s="130"/>
      <c r="D56" s="133" t="s">
        <v>155</v>
      </c>
      <c r="E56" s="128"/>
      <c r="F56" s="128"/>
      <c r="G56" s="128"/>
      <c r="H56" s="128"/>
      <c r="K56" s="54"/>
      <c r="L56" s="54"/>
    </row>
    <row r="57" spans="2:12" ht="24.9" customHeight="1">
      <c r="B57" s="126" t="s">
        <v>156</v>
      </c>
      <c r="C57" s="130"/>
      <c r="D57" s="133" t="s">
        <v>157</v>
      </c>
      <c r="E57" s="128"/>
      <c r="F57" s="128"/>
      <c r="G57" s="128"/>
      <c r="H57" s="128"/>
      <c r="K57" s="54"/>
      <c r="L57" s="54"/>
    </row>
    <row r="58" spans="2:12" ht="9.9" customHeight="1">
      <c r="B58" s="131"/>
      <c r="C58" s="132"/>
      <c r="D58" s="133"/>
      <c r="E58" s="133"/>
      <c r="F58" s="133"/>
      <c r="G58" s="128"/>
      <c r="H58" s="128"/>
      <c r="K58" s="54"/>
      <c r="L58" s="54"/>
    </row>
    <row r="59" spans="2:12" ht="24.9" customHeight="1">
      <c r="B59" s="126" t="s">
        <v>158</v>
      </c>
      <c r="C59" s="130"/>
      <c r="D59" s="133" t="s">
        <v>159</v>
      </c>
      <c r="E59" s="128"/>
      <c r="F59" s="128"/>
      <c r="G59" s="128"/>
      <c r="H59" s="128"/>
      <c r="K59" s="54"/>
      <c r="L59" s="54"/>
    </row>
    <row r="60" spans="2:12" ht="24.9" customHeight="1">
      <c r="B60" s="126" t="s">
        <v>160</v>
      </c>
      <c r="C60" s="130"/>
      <c r="D60" s="133" t="s">
        <v>191</v>
      </c>
      <c r="E60" s="128"/>
      <c r="F60" s="128"/>
      <c r="G60" s="128"/>
      <c r="H60" s="128"/>
      <c r="K60" s="54"/>
      <c r="L60" s="54"/>
    </row>
    <row r="61" spans="2:12" ht="24.9" customHeight="1">
      <c r="C61" s="74"/>
      <c r="D61" s="128"/>
      <c r="E61" s="128"/>
      <c r="F61" s="128"/>
      <c r="G61" s="128"/>
      <c r="H61" s="128"/>
      <c r="K61" s="54"/>
      <c r="L61" s="54"/>
    </row>
    <row r="62" spans="2:12" ht="24.9" customHeight="1">
      <c r="B62" s="22" t="s">
        <v>161</v>
      </c>
      <c r="C62" s="74"/>
      <c r="D62" s="128"/>
      <c r="E62" s="128"/>
      <c r="F62" s="128"/>
      <c r="G62" s="128"/>
      <c r="H62" s="128"/>
      <c r="K62" s="54"/>
      <c r="L62" s="54"/>
    </row>
    <row r="63" spans="2:12" ht="24.9" customHeight="1">
      <c r="B63" s="125" t="s">
        <v>144</v>
      </c>
      <c r="C63" s="134" t="s">
        <v>162</v>
      </c>
      <c r="D63" s="135" t="s">
        <v>163</v>
      </c>
      <c r="E63" s="128"/>
      <c r="F63" s="128"/>
      <c r="G63" s="128"/>
      <c r="H63" s="128"/>
      <c r="K63" s="54"/>
      <c r="L63" s="54"/>
    </row>
    <row r="64" spans="2:12" ht="24.9" customHeight="1">
      <c r="B64" s="61" t="s">
        <v>164</v>
      </c>
      <c r="C64" s="136">
        <f>C30</f>
        <v>0</v>
      </c>
      <c r="D64" s="136">
        <f>D30</f>
        <v>0</v>
      </c>
      <c r="E64" s="128"/>
      <c r="F64" s="128"/>
      <c r="G64" s="128"/>
      <c r="H64" s="128"/>
      <c r="K64" s="54"/>
      <c r="L64" s="54"/>
    </row>
    <row r="65" spans="2:12" ht="24.9" customHeight="1">
      <c r="B65" s="61" t="s">
        <v>165</v>
      </c>
      <c r="C65" s="136">
        <f>C32</f>
        <v>0</v>
      </c>
      <c r="D65" s="136">
        <f>D32</f>
        <v>0</v>
      </c>
      <c r="E65" s="128"/>
      <c r="F65" s="128"/>
      <c r="G65" s="128"/>
      <c r="H65" s="128"/>
      <c r="K65" s="54"/>
      <c r="L65" s="54"/>
    </row>
    <row r="66" spans="2:12" ht="24.9" customHeight="1" thickBot="1">
      <c r="B66" s="137" t="s">
        <v>166</v>
      </c>
      <c r="C66" s="138">
        <f>C37</f>
        <v>0</v>
      </c>
      <c r="D66" s="139"/>
      <c r="E66" s="128"/>
      <c r="F66" s="128"/>
      <c r="G66" s="128"/>
      <c r="H66" s="128"/>
      <c r="K66" s="54"/>
      <c r="L66" s="54"/>
    </row>
    <row r="67" spans="2:12" ht="24.9" customHeight="1">
      <c r="B67" s="140" t="s">
        <v>167</v>
      </c>
      <c r="C67" s="141">
        <f>C42</f>
        <v>0</v>
      </c>
      <c r="D67" s="141">
        <f>D42</f>
        <v>0</v>
      </c>
      <c r="E67" s="128"/>
      <c r="F67" s="128"/>
      <c r="G67" s="128"/>
      <c r="H67" s="128"/>
      <c r="K67" s="54"/>
      <c r="L67" s="54"/>
    </row>
    <row r="68" spans="2:12" ht="24.9" customHeight="1">
      <c r="C68" s="74"/>
      <c r="D68" s="128"/>
      <c r="E68" s="128"/>
      <c r="F68" s="128"/>
      <c r="G68" s="128"/>
      <c r="H68" s="128"/>
      <c r="K68" s="54"/>
      <c r="L68" s="54"/>
    </row>
    <row r="69" spans="2:12" ht="24.9" customHeight="1">
      <c r="B69" s="22" t="s">
        <v>168</v>
      </c>
      <c r="C69" s="142"/>
      <c r="D69" s="128"/>
      <c r="E69" s="128"/>
      <c r="F69" s="128"/>
      <c r="G69" s="128"/>
      <c r="H69" s="128"/>
      <c r="K69" s="54"/>
      <c r="L69" s="54"/>
    </row>
    <row r="70" spans="2:12" ht="24.9" customHeight="1">
      <c r="B70" s="125" t="s">
        <v>144</v>
      </c>
      <c r="C70" s="143" t="s">
        <v>169</v>
      </c>
      <c r="D70" s="128"/>
      <c r="E70" s="128"/>
      <c r="F70" s="128"/>
      <c r="G70" s="128"/>
      <c r="H70" s="128"/>
      <c r="K70" s="54"/>
      <c r="L70" s="54"/>
    </row>
    <row r="71" spans="2:12" ht="24.9" customHeight="1">
      <c r="B71" s="61" t="s">
        <v>170</v>
      </c>
      <c r="C71" s="144">
        <f>C56</f>
        <v>0</v>
      </c>
      <c r="D71" s="216" t="s">
        <v>171</v>
      </c>
      <c r="E71" s="209"/>
      <c r="F71" s="209"/>
      <c r="G71" s="209"/>
      <c r="H71" s="209"/>
      <c r="I71" s="209"/>
      <c r="J71" s="209"/>
      <c r="K71" s="54"/>
      <c r="L71" s="54"/>
    </row>
    <row r="72" spans="2:12" ht="24.9" customHeight="1">
      <c r="B72" s="61" t="s">
        <v>172</v>
      </c>
      <c r="C72" s="144">
        <f>C47-C48-C49-C50-C51-C52-C53-C54+'【個人】5回目＞計算用シート'!C72</f>
        <v>0</v>
      </c>
      <c r="D72" s="216" t="s">
        <v>242</v>
      </c>
      <c r="E72" s="209"/>
      <c r="F72" s="209"/>
      <c r="G72" s="209"/>
      <c r="H72" s="209"/>
      <c r="I72" s="209"/>
      <c r="J72" s="209"/>
      <c r="K72" s="54"/>
      <c r="L72" s="54"/>
    </row>
    <row r="73" spans="2:12" ht="24.9" customHeight="1">
      <c r="B73" s="61" t="s">
        <v>174</v>
      </c>
      <c r="C73" s="144">
        <f>C57</f>
        <v>0</v>
      </c>
      <c r="D73" s="216" t="s">
        <v>175</v>
      </c>
      <c r="E73" s="209"/>
      <c r="F73" s="209"/>
      <c r="G73" s="209"/>
      <c r="H73" s="209"/>
      <c r="I73" s="209"/>
      <c r="J73" s="209"/>
      <c r="K73" s="54"/>
      <c r="L73" s="54"/>
    </row>
    <row r="74" spans="2:12" ht="24.9" customHeight="1">
      <c r="B74" s="61" t="s">
        <v>176</v>
      </c>
      <c r="C74" s="144">
        <f>C48+C49+C50+C51-C52+C53+C54+'【個人】5回目＞計算用シート'!C74</f>
        <v>0</v>
      </c>
      <c r="D74" s="145" t="s">
        <v>253</v>
      </c>
      <c r="E74" s="146"/>
      <c r="F74" s="146"/>
      <c r="G74" s="146"/>
      <c r="H74" s="146"/>
      <c r="I74" s="146"/>
      <c r="J74" s="146"/>
      <c r="K74" s="54"/>
      <c r="L74" s="54"/>
    </row>
    <row r="75" spans="2:12" ht="24.9" customHeight="1">
      <c r="B75" s="61" t="s">
        <v>177</v>
      </c>
      <c r="C75" s="144">
        <f>IFERROR(INT(MAX((C72-C73)*C71/C74,0)),0)</f>
        <v>0</v>
      </c>
      <c r="D75" s="216" t="s">
        <v>178</v>
      </c>
      <c r="E75" s="209"/>
      <c r="F75" s="209"/>
      <c r="G75" s="209"/>
      <c r="H75" s="209"/>
      <c r="K75" s="54"/>
      <c r="L75" s="54"/>
    </row>
    <row r="76" spans="2:12" ht="24.9" customHeight="1" thickBot="1">
      <c r="B76" s="62" t="s">
        <v>179</v>
      </c>
      <c r="C76" s="147">
        <f>C59+C60</f>
        <v>0</v>
      </c>
      <c r="D76" s="216" t="s">
        <v>225</v>
      </c>
      <c r="E76" s="209"/>
      <c r="F76" s="209"/>
      <c r="G76" s="209"/>
      <c r="H76" s="209"/>
      <c r="K76" s="54"/>
      <c r="L76" s="54"/>
    </row>
    <row r="77" spans="2:12" ht="24.9" customHeight="1" thickTop="1" thickBot="1">
      <c r="B77" s="148" t="s">
        <v>180</v>
      </c>
      <c r="C77" s="149">
        <f>INT(IF(C76&gt;C71,0,IF(C75&gt;C71,C71-C76,C75-C76)))</f>
        <v>0</v>
      </c>
      <c r="D77" s="208" t="s">
        <v>181</v>
      </c>
      <c r="E77" s="209"/>
      <c r="F77" s="209"/>
      <c r="G77" s="209"/>
      <c r="H77" s="209"/>
      <c r="K77" s="54"/>
      <c r="L77" s="54"/>
    </row>
    <row r="78" spans="2:12" ht="24.9" customHeight="1" thickTop="1">
      <c r="K78" s="54"/>
      <c r="L78" s="54"/>
    </row>
    <row r="79" spans="2:12" ht="24.9" customHeight="1">
      <c r="B79" s="26" t="s">
        <v>28</v>
      </c>
      <c r="C79" s="172" t="str">
        <f>IF(C20=M18,"※未承継期間における数値の入力は不要です。","")</f>
        <v/>
      </c>
      <c r="D79" s="34"/>
      <c r="E79" s="34"/>
      <c r="F79" s="34"/>
      <c r="G79" s="34"/>
      <c r="H79" s="34"/>
      <c r="I79" s="34"/>
      <c r="J79" s="102" t="str">
        <f>IF(COUNTBLANK(C82:D85)+COUNTBLANK(C89:D93)+COUNTBLANK(C97:D103)+COUNTBLANK(D107:D122)+COUNTBLANK(D129:D133)&gt;0,"未入力あり","入力完了")</f>
        <v>未入力あり</v>
      </c>
    </row>
    <row r="80" spans="2:12" ht="24.9" customHeight="1">
      <c r="B80" s="40" t="s">
        <v>235</v>
      </c>
      <c r="C80" s="60" t="s">
        <v>127</v>
      </c>
      <c r="D80" s="35"/>
    </row>
    <row r="81" spans="2:6" ht="24.9" customHeight="1">
      <c r="B81" s="36" t="s">
        <v>22</v>
      </c>
      <c r="C81" s="37" t="s">
        <v>76</v>
      </c>
      <c r="D81" s="37" t="s">
        <v>125</v>
      </c>
      <c r="E81" s="24"/>
      <c r="F81" s="24"/>
    </row>
    <row r="82" spans="2:6" ht="24.9" customHeight="1">
      <c r="B82" s="61" t="s">
        <v>91</v>
      </c>
      <c r="C82" s="8"/>
      <c r="D82" s="8"/>
    </row>
    <row r="83" spans="2:6" ht="24.9" customHeight="1">
      <c r="B83" s="61" t="s">
        <v>71</v>
      </c>
      <c r="C83" s="8"/>
      <c r="D83" s="8"/>
    </row>
    <row r="84" spans="2:6" ht="24.9" customHeight="1" thickBot="1">
      <c r="B84" s="62" t="s">
        <v>72</v>
      </c>
      <c r="C84" s="10"/>
      <c r="D84" s="10"/>
    </row>
    <row r="85" spans="2:6" ht="24.9" customHeight="1" thickTop="1">
      <c r="B85" s="63" t="s">
        <v>77</v>
      </c>
      <c r="C85" s="64">
        <f>SUM(C82:C84)</f>
        <v>0</v>
      </c>
      <c r="D85" s="64">
        <f>SUM(D82:D84)</f>
        <v>0</v>
      </c>
    </row>
    <row r="87" spans="2:6" ht="24.9" customHeight="1">
      <c r="B87" s="40" t="s">
        <v>236</v>
      </c>
      <c r="C87" s="60" t="s">
        <v>127</v>
      </c>
      <c r="D87" s="41"/>
    </row>
    <row r="88" spans="2:6" ht="24.9" customHeight="1">
      <c r="B88" s="36" t="s">
        <v>22</v>
      </c>
      <c r="C88" s="37" t="s">
        <v>76</v>
      </c>
      <c r="D88" s="37" t="s">
        <v>125</v>
      </c>
      <c r="E88" s="24"/>
      <c r="F88" s="24"/>
    </row>
    <row r="89" spans="2:6" ht="24.9" customHeight="1">
      <c r="B89" s="38" t="s">
        <v>73</v>
      </c>
      <c r="C89" s="8"/>
      <c r="D89" s="8"/>
    </row>
    <row r="90" spans="2:6" ht="24.9" customHeight="1">
      <c r="B90" s="65" t="s">
        <v>92</v>
      </c>
      <c r="C90" s="13">
        <f>C82</f>
        <v>0</v>
      </c>
      <c r="D90" s="13">
        <f>D82</f>
        <v>0</v>
      </c>
    </row>
    <row r="91" spans="2:6" ht="24.9" customHeight="1">
      <c r="B91" s="65" t="s">
        <v>74</v>
      </c>
      <c r="C91" s="13">
        <f>C83</f>
        <v>0</v>
      </c>
      <c r="D91" s="13">
        <f>D83</f>
        <v>0</v>
      </c>
    </row>
    <row r="92" spans="2:6" ht="24.9" customHeight="1" thickBot="1">
      <c r="B92" s="66" t="s">
        <v>75</v>
      </c>
      <c r="C92" s="9"/>
      <c r="D92" s="9"/>
    </row>
    <row r="93" spans="2:6" ht="24.9" customHeight="1" thickTop="1">
      <c r="B93" s="42" t="s">
        <v>30</v>
      </c>
      <c r="C93" s="14">
        <f>SUM(C89:C92)</f>
        <v>0</v>
      </c>
      <c r="D93" s="14">
        <f>SUM(D89:D92)</f>
        <v>0</v>
      </c>
    </row>
    <row r="94" spans="2:6" ht="24.9" customHeight="1">
      <c r="B94" s="43"/>
    </row>
    <row r="95" spans="2:6" ht="24.9" customHeight="1">
      <c r="B95" s="40" t="s">
        <v>234</v>
      </c>
      <c r="C95" s="35"/>
      <c r="D95" s="35"/>
    </row>
    <row r="96" spans="2:6" ht="24.9" customHeight="1">
      <c r="B96" s="44" t="s">
        <v>22</v>
      </c>
      <c r="C96" s="37" t="s">
        <v>162</v>
      </c>
      <c r="D96" s="37" t="s">
        <v>125</v>
      </c>
      <c r="E96" s="24"/>
      <c r="F96" s="24"/>
    </row>
    <row r="97" spans="2:6" ht="24.9" customHeight="1">
      <c r="B97" s="38" t="s">
        <v>249</v>
      </c>
      <c r="C97" s="8"/>
      <c r="D97" s="8"/>
    </row>
    <row r="98" spans="2:6" ht="24.9" customHeight="1">
      <c r="B98" s="38" t="s">
        <v>233</v>
      </c>
      <c r="C98" s="8"/>
      <c r="D98" s="8"/>
    </row>
    <row r="99" spans="2:6" ht="24.9" customHeight="1">
      <c r="B99" s="38" t="s">
        <v>31</v>
      </c>
      <c r="C99" s="8"/>
      <c r="D99" s="8"/>
    </row>
    <row r="100" spans="2:6" ht="24.9" customHeight="1" thickBot="1">
      <c r="B100" s="39" t="s">
        <v>29</v>
      </c>
      <c r="C100" s="10"/>
      <c r="D100" s="10"/>
    </row>
    <row r="101" spans="2:6" ht="24.9" customHeight="1" thickTop="1" thickBot="1">
      <c r="B101" s="45" t="s">
        <v>32</v>
      </c>
      <c r="C101" s="15">
        <f>SUM(C97:C100)</f>
        <v>0</v>
      </c>
      <c r="D101" s="15">
        <f>SUM(D97:D100)</f>
        <v>0</v>
      </c>
    </row>
    <row r="102" spans="2:6" ht="24.9" customHeight="1" thickTop="1" thickBot="1">
      <c r="B102" s="46" t="s">
        <v>250</v>
      </c>
      <c r="C102" s="11"/>
      <c r="D102" s="11"/>
    </row>
    <row r="103" spans="2:6" ht="24.9" customHeight="1" thickTop="1">
      <c r="B103" s="42" t="s">
        <v>30</v>
      </c>
      <c r="C103" s="14">
        <f>C97+C98+C99+C100+C102</f>
        <v>0</v>
      </c>
      <c r="D103" s="14">
        <f>D97+D98+D99+D100+D102</f>
        <v>0</v>
      </c>
    </row>
    <row r="104" spans="2:6" ht="24.9" customHeight="1">
      <c r="B104" s="43"/>
      <c r="C104" s="35"/>
      <c r="D104" s="35"/>
    </row>
    <row r="105" spans="2:6" ht="24.9" customHeight="1">
      <c r="B105" s="40" t="s">
        <v>182</v>
      </c>
    </row>
    <row r="106" spans="2:6" ht="24.9" customHeight="1">
      <c r="B106" s="44" t="s">
        <v>22</v>
      </c>
      <c r="C106" s="79" t="s">
        <v>131</v>
      </c>
      <c r="D106" s="79" t="s">
        <v>129</v>
      </c>
      <c r="E106" s="233"/>
      <c r="F106" s="233"/>
    </row>
    <row r="107" spans="2:6" ht="24.9" customHeight="1">
      <c r="B107" s="38" t="s">
        <v>88</v>
      </c>
      <c r="C107" s="13">
        <f>'【個人】5回目＞計算用シート'!D107</f>
        <v>0</v>
      </c>
      <c r="D107" s="107">
        <f>D30</f>
        <v>0</v>
      </c>
      <c r="E107" s="154"/>
      <c r="F107" s="154"/>
    </row>
    <row r="108" spans="2:6" ht="24.9" customHeight="1">
      <c r="B108" s="38" t="s">
        <v>93</v>
      </c>
      <c r="C108" s="13">
        <f>'【個人】5回目＞計算用シート'!D108</f>
        <v>0</v>
      </c>
      <c r="D108" s="107">
        <f t="shared" ref="D108:D109" si="0">D31</f>
        <v>0</v>
      </c>
      <c r="E108" s="154"/>
      <c r="F108" s="154"/>
    </row>
    <row r="109" spans="2:6" ht="24.9" customHeight="1">
      <c r="B109" s="38" t="s">
        <v>78</v>
      </c>
      <c r="C109" s="13">
        <f>'【個人】5回目＞計算用シート'!D109</f>
        <v>0</v>
      </c>
      <c r="D109" s="107">
        <f t="shared" si="0"/>
        <v>0</v>
      </c>
      <c r="E109" s="154"/>
      <c r="F109" s="154"/>
    </row>
    <row r="110" spans="2:6" ht="24.9" customHeight="1">
      <c r="B110" s="38" t="s">
        <v>238</v>
      </c>
      <c r="C110" s="13">
        <f>'【個人】5回目＞計算用シート'!D110</f>
        <v>0</v>
      </c>
      <c r="D110" s="107">
        <f>D133</f>
        <v>0</v>
      </c>
      <c r="E110" s="154"/>
      <c r="F110" s="154"/>
    </row>
    <row r="111" spans="2:6" ht="24.9" customHeight="1">
      <c r="B111" s="38" t="s">
        <v>87</v>
      </c>
      <c r="C111" s="13">
        <f>'【個人】5回目＞計算用シート'!D111</f>
        <v>0</v>
      </c>
      <c r="D111" s="107">
        <f>D109-D110</f>
        <v>0</v>
      </c>
      <c r="E111" s="154"/>
      <c r="F111" s="154"/>
    </row>
    <row r="112" spans="2:6" ht="24.9" customHeight="1">
      <c r="B112" s="38" t="s">
        <v>237</v>
      </c>
      <c r="C112" s="13">
        <f>'【個人】5回目＞計算用シート'!D112</f>
        <v>0</v>
      </c>
      <c r="D112" s="107">
        <f>D111-D130</f>
        <v>0</v>
      </c>
      <c r="E112" s="154"/>
      <c r="F112" s="154"/>
    </row>
    <row r="113" spans="2:8" ht="24.9" customHeight="1">
      <c r="B113" s="38" t="s">
        <v>183</v>
      </c>
      <c r="C113" s="13">
        <f>'【個人】5回目＞計算用シート'!D113</f>
        <v>0</v>
      </c>
      <c r="D113" s="107">
        <f>D85</f>
        <v>0</v>
      </c>
      <c r="E113" s="154"/>
      <c r="F113" s="154"/>
    </row>
    <row r="114" spans="2:8" ht="24.9" customHeight="1">
      <c r="B114" s="38" t="s">
        <v>184</v>
      </c>
      <c r="C114" s="13">
        <f>'【個人】5回目＞計算用シート'!D114</f>
        <v>0</v>
      </c>
      <c r="D114" s="107">
        <f>D93</f>
        <v>0</v>
      </c>
      <c r="E114" s="154"/>
      <c r="F114" s="154"/>
    </row>
    <row r="115" spans="2:8" ht="24.9" customHeight="1">
      <c r="B115" s="38" t="s">
        <v>232</v>
      </c>
      <c r="C115" s="13">
        <f>'【個人】5回目＞計算用シート'!D115</f>
        <v>0</v>
      </c>
      <c r="D115" s="150"/>
      <c r="E115" s="155"/>
      <c r="F115" s="155"/>
    </row>
    <row r="116" spans="2:8" ht="24.9" customHeight="1">
      <c r="B116" s="38" t="s">
        <v>231</v>
      </c>
      <c r="C116" s="13">
        <f>'【個人】5回目＞計算用シート'!D116</f>
        <v>0</v>
      </c>
      <c r="D116" s="150"/>
      <c r="E116" s="155"/>
      <c r="F116" s="155"/>
    </row>
    <row r="117" spans="2:8" ht="24.9" customHeight="1">
      <c r="B117" s="38" t="s">
        <v>187</v>
      </c>
      <c r="C117" s="13">
        <f>'【個人】5回目＞計算用シート'!D117</f>
        <v>0</v>
      </c>
      <c r="D117" s="107">
        <f>D103</f>
        <v>0</v>
      </c>
      <c r="E117" s="154"/>
      <c r="F117" s="154"/>
    </row>
    <row r="118" spans="2:8" ht="24.9" customHeight="1">
      <c r="B118" s="38" t="s">
        <v>34</v>
      </c>
      <c r="C118" s="13">
        <f>'【個人】5回目＞計算用シート'!D118</f>
        <v>0</v>
      </c>
      <c r="D118" s="107">
        <f>D101</f>
        <v>0</v>
      </c>
      <c r="E118" s="154"/>
      <c r="F118" s="154"/>
    </row>
    <row r="119" spans="2:8" ht="24.9" customHeight="1">
      <c r="B119" s="38" t="s">
        <v>35</v>
      </c>
      <c r="C119" s="13">
        <f>'【個人】5回目＞計算用シート'!D119</f>
        <v>0</v>
      </c>
      <c r="D119" s="107">
        <f>D102</f>
        <v>0</v>
      </c>
      <c r="E119" s="154"/>
      <c r="F119" s="154"/>
      <c r="G119" s="73"/>
      <c r="H119" s="73"/>
    </row>
    <row r="120" spans="2:8" ht="24.9" customHeight="1">
      <c r="B120" s="49" t="s">
        <v>188</v>
      </c>
      <c r="C120" s="13">
        <f>'【個人】5回目＞計算用シート'!D120</f>
        <v>0</v>
      </c>
      <c r="D120" s="107">
        <f>D111+D114+D117</f>
        <v>0</v>
      </c>
      <c r="E120" s="154"/>
      <c r="F120" s="154"/>
      <c r="G120" s="74"/>
      <c r="H120" s="57"/>
    </row>
    <row r="121" spans="2:8" ht="24.9" customHeight="1">
      <c r="B121" s="38" t="s">
        <v>230</v>
      </c>
      <c r="C121" s="153">
        <f>'【個人】5回目＞計算用シート'!D121</f>
        <v>0</v>
      </c>
      <c r="D121" s="181"/>
      <c r="E121" s="156"/>
      <c r="F121" s="156"/>
    </row>
    <row r="122" spans="2:8" ht="23.4" customHeight="1">
      <c r="B122" s="38" t="s">
        <v>185</v>
      </c>
      <c r="C122" s="13">
        <f>'【個人】5回目＞計算用シート'!D122</f>
        <v>0</v>
      </c>
      <c r="D122" s="107">
        <f>IFERROR(D120/D121,)</f>
        <v>0</v>
      </c>
      <c r="E122" s="154"/>
      <c r="F122" s="154"/>
    </row>
    <row r="123" spans="2:8" ht="18">
      <c r="B123" s="77" t="str">
        <f>IF(SUM(D107:D117)=0,"◆「①売上高」∼「⑪減価償却額」の全ての項目が0になることは基本的にはございません。各項目が正しく入力されているか、ご確認をお願いします。","")</f>
        <v>◆「①売上高」∼「⑪減価償却額」の全ての項目が0になることは基本的にはございません。各項目が正しく入力されているか、ご確認をお願いします。</v>
      </c>
      <c r="C123" s="78"/>
      <c r="D123" s="78"/>
    </row>
    <row r="124" spans="2:8" ht="18">
      <c r="B124" s="77" t="str">
        <f>IF(D121&lt;0.1,"◆「⑬従業員数」が0になることは基本的にはございません。各項目が0.1以上の数字で正しく入力されているか、ご確認をお願いします。","")</f>
        <v>◆「⑬従業員数」が0になることは基本的にはございません。各項目が0.1以上の数字で正しく入力されているか、ご確認をお願いします。</v>
      </c>
      <c r="C124" s="78"/>
      <c r="D124" s="78"/>
    </row>
    <row r="125" spans="2:8" ht="18">
      <c r="B125" s="77"/>
      <c r="C125" s="78"/>
      <c r="D125" s="78"/>
    </row>
    <row r="126" spans="2:8" ht="18">
      <c r="B126" s="77"/>
      <c r="C126" s="78"/>
      <c r="D126" s="78"/>
    </row>
    <row r="127" spans="2:8" ht="24.9" customHeight="1">
      <c r="B127" s="24" t="s">
        <v>79</v>
      </c>
      <c r="D127" s="197"/>
      <c r="E127" s="198"/>
    </row>
    <row r="128" spans="2:8" ht="24.9" customHeight="1">
      <c r="B128" s="68" t="s">
        <v>80</v>
      </c>
      <c r="C128" s="79" t="s">
        <v>131</v>
      </c>
      <c r="D128" s="79" t="s">
        <v>129</v>
      </c>
      <c r="E128" s="233"/>
      <c r="F128" s="233"/>
    </row>
    <row r="129" spans="2:23" ht="24.9" customHeight="1">
      <c r="B129" s="69" t="s">
        <v>82</v>
      </c>
      <c r="C129" s="159">
        <f>'【個人】5回目＞計算用シート'!D129</f>
        <v>0</v>
      </c>
      <c r="D129" s="108">
        <f>D33</f>
        <v>0</v>
      </c>
      <c r="E129" s="157"/>
      <c r="F129" s="157"/>
    </row>
    <row r="130" spans="2:23" ht="24.9" customHeight="1">
      <c r="B130" s="69" t="s">
        <v>83</v>
      </c>
      <c r="C130" s="159">
        <f>'【個人】5回目＞計算用シート'!D130</f>
        <v>0</v>
      </c>
      <c r="D130" s="109"/>
      <c r="E130" s="158"/>
      <c r="F130" s="158"/>
    </row>
    <row r="131" spans="2:23" ht="24.9" customHeight="1">
      <c r="B131" s="69" t="s">
        <v>84</v>
      </c>
      <c r="C131" s="159">
        <f>'【個人】5回目＞計算用シート'!D131</f>
        <v>0</v>
      </c>
      <c r="D131" s="108">
        <f>D35</f>
        <v>0</v>
      </c>
      <c r="E131" s="157"/>
      <c r="F131" s="157"/>
    </row>
    <row r="132" spans="2:23" ht="24.9" customHeight="1" thickBot="1">
      <c r="B132" s="70" t="s">
        <v>85</v>
      </c>
      <c r="C132" s="160">
        <f>'【個人】5回目＞計算用シート'!D132</f>
        <v>0</v>
      </c>
      <c r="D132" s="110">
        <f>D36</f>
        <v>0</v>
      </c>
      <c r="E132" s="157"/>
      <c r="F132" s="157"/>
    </row>
    <row r="133" spans="2:23" ht="24.9" customHeight="1" thickTop="1">
      <c r="B133" s="71" t="s">
        <v>86</v>
      </c>
      <c r="C133" s="72">
        <f>'【個人】5回目＞計算用シート'!D133</f>
        <v>0</v>
      </c>
      <c r="D133" s="106">
        <f>D129-D130-D131+D132</f>
        <v>0</v>
      </c>
      <c r="E133" s="157"/>
      <c r="F133" s="157"/>
    </row>
    <row r="134" spans="2:23" ht="24.9" customHeight="1">
      <c r="K134" s="54"/>
      <c r="L134" s="54"/>
    </row>
    <row r="135" spans="2:23" ht="24" customHeight="1">
      <c r="B135" s="38" t="s">
        <v>189</v>
      </c>
      <c r="C135" s="151"/>
      <c r="D135" s="152">
        <f>IFERROR(IF(C120&lt;0,(D120-C120)/C120*-1,IF(C120&gt;0,(D120-C120)/C120,IF(AND(C120=0,D120&gt;0),1,0))),0)</f>
        <v>0</v>
      </c>
      <c r="E135" s="50"/>
      <c r="F135" s="50"/>
      <c r="K135" s="54"/>
      <c r="L135" s="54"/>
    </row>
    <row r="136" spans="2:23" ht="24.9" customHeight="1">
      <c r="B136" s="38" t="s">
        <v>190</v>
      </c>
      <c r="C136" s="151"/>
      <c r="D136" s="152">
        <f>IFERROR(IF(C122&lt;0,(D122-C122)/C122*-1,IF(C122&gt;0,(D122-C122)/C122,IF(AND(C122=0,D122&gt;0),1,0))),0)</f>
        <v>0</v>
      </c>
      <c r="E136" s="50"/>
      <c r="F136" s="50"/>
      <c r="K136" s="54"/>
      <c r="L136" s="54"/>
    </row>
    <row r="137" spans="2:23" ht="24.9" customHeight="1">
      <c r="B137" s="35"/>
      <c r="C137" s="35"/>
      <c r="D137" s="50"/>
    </row>
    <row r="138" spans="2:23" ht="24.9" customHeight="1">
      <c r="B138" s="26" t="s">
        <v>130</v>
      </c>
      <c r="C138" s="34"/>
      <c r="D138" s="34"/>
      <c r="E138" s="34"/>
      <c r="F138" s="34"/>
      <c r="G138" s="34"/>
      <c r="H138" s="34"/>
      <c r="I138" s="34"/>
      <c r="J138" s="102" t="str" cm="1">
        <f t="array" ref="J138">_xlfn.IFS(
  AND(C18="該当なし",C19= "該当なし"), "ー",
  AND(C18="該当あり",C19= "該当あり"), IF((COUNTBLANK(C143:E144)+COUNTBLANK(D152:D153)) &gt; 0, "未入力あり", "入力完了"),
  AND(C18="該当あり",C19= "該当なし"), IF((COUNTBLANK(C143:E144)) &gt; 0, "未入力あり", "入力完了"),
  AND(C18="該当なし",C19= "該当あり"), IF((COUNTBLANK(C152:D153)) &gt; 0, "未入力あり", "入力完了"),
  TRUE, "未入力あり"
)</f>
        <v>未入力あり</v>
      </c>
      <c r="K138" s="111"/>
      <c r="N138" s="112"/>
      <c r="O138" s="112"/>
      <c r="P138" s="112"/>
      <c r="Q138" s="192"/>
      <c r="R138" s="192"/>
      <c r="S138" s="192"/>
      <c r="T138" s="192"/>
    </row>
    <row r="139" spans="2:23" ht="24.9" customHeight="1">
      <c r="B139" s="21" t="s">
        <v>136</v>
      </c>
      <c r="N139" s="112"/>
      <c r="O139" s="112"/>
      <c r="P139" s="112"/>
      <c r="Q139" s="112"/>
      <c r="R139" s="112"/>
      <c r="S139" s="112"/>
      <c r="T139" s="112"/>
    </row>
    <row r="140" spans="2:23" ht="24.9" customHeight="1">
      <c r="N140" s="112"/>
      <c r="O140" s="112"/>
      <c r="P140" s="112"/>
      <c r="Q140" s="112"/>
      <c r="R140" s="112"/>
      <c r="S140" s="112"/>
      <c r="T140" s="112"/>
    </row>
    <row r="141" spans="2:23" ht="24.9" customHeight="1">
      <c r="B141" s="22" t="s">
        <v>138</v>
      </c>
      <c r="L141" s="176" t="s">
        <v>204</v>
      </c>
      <c r="M141" s="176"/>
      <c r="N141" s="176"/>
      <c r="O141" s="176"/>
      <c r="P141" s="176"/>
      <c r="Q141" s="176"/>
      <c r="R141" s="176"/>
      <c r="S141" s="115"/>
      <c r="T141" s="115"/>
    </row>
    <row r="142" spans="2:23" ht="39" customHeight="1">
      <c r="B142" s="44" t="s">
        <v>97</v>
      </c>
      <c r="C142" s="165" t="s">
        <v>194</v>
      </c>
      <c r="D142" s="83" t="s">
        <v>193</v>
      </c>
      <c r="E142" s="235" t="s">
        <v>192</v>
      </c>
      <c r="F142" s="236"/>
      <c r="G142" s="35"/>
      <c r="H142" s="113"/>
      <c r="L142" s="176" t="s">
        <v>197</v>
      </c>
      <c r="M142" s="176"/>
      <c r="N142" s="176"/>
      <c r="O142" s="176"/>
      <c r="P142" s="176"/>
      <c r="Q142" s="176"/>
      <c r="R142" s="176"/>
      <c r="S142" s="115"/>
      <c r="T142" s="115"/>
    </row>
    <row r="143" spans="2:23" ht="24.9" customHeight="1">
      <c r="B143" s="52" t="s">
        <v>119</v>
      </c>
      <c r="C143" s="166">
        <f>'【個人】1回目＞計算用シート'!D143</f>
        <v>0</v>
      </c>
      <c r="D143" s="100" t="str">
        <f>IF('【個人】5回目＞計算用シート'!E143="","",'【個人】5回目＞計算用シート'!E143)</f>
        <v/>
      </c>
      <c r="E143" s="237" t="str">
        <f>IF(C16="","",C16)</f>
        <v/>
      </c>
      <c r="F143" s="238"/>
      <c r="G143" s="35"/>
      <c r="H143" s="113"/>
      <c r="L143" s="176" t="s">
        <v>258</v>
      </c>
      <c r="M143" s="176"/>
      <c r="N143" s="176"/>
      <c r="O143" s="176"/>
      <c r="P143" s="176"/>
      <c r="Q143" s="176"/>
      <c r="R143" s="176"/>
      <c r="S143" s="115"/>
      <c r="T143" s="115"/>
      <c r="V143" s="116"/>
      <c r="W143" s="117"/>
    </row>
    <row r="144" spans="2:23" ht="24.9" customHeight="1">
      <c r="B144" s="44" t="s">
        <v>139</v>
      </c>
      <c r="C144" s="167" t="str">
        <f>IF('【個人】1回目＞計算用シート'!C144="","",'【個人】1回目＞計算用シート'!C144+50)</f>
        <v/>
      </c>
      <c r="D144" s="159" t="str">
        <f>IF('【個人】5回目＞計算用シート'!E144="","",'【個人】5回目＞計算用シート'!E144)</f>
        <v/>
      </c>
      <c r="E144" s="193"/>
      <c r="F144" s="194"/>
      <c r="G144" s="35"/>
      <c r="H144" s="114"/>
      <c r="L144" s="176" t="s">
        <v>259</v>
      </c>
      <c r="M144" s="176"/>
      <c r="N144" s="176"/>
      <c r="O144" s="176"/>
      <c r="P144" s="176"/>
      <c r="Q144" s="176"/>
      <c r="R144" s="176"/>
      <c r="S144" s="115"/>
      <c r="T144" s="115"/>
      <c r="V144" s="118"/>
      <c r="W144" s="119"/>
    </row>
    <row r="145" spans="2:29" ht="24.9" customHeight="1" thickBot="1">
      <c r="D145"/>
      <c r="E145"/>
      <c r="F145"/>
      <c r="G145" s="67"/>
      <c r="H145" s="67"/>
      <c r="I145" s="47"/>
      <c r="J145"/>
      <c r="L145" s="176" t="s">
        <v>210</v>
      </c>
      <c r="N145" s="112"/>
      <c r="O145" s="112"/>
      <c r="P145" s="115"/>
      <c r="Q145" s="115"/>
      <c r="R145" s="115"/>
      <c r="S145" s="115"/>
      <c r="T145" s="115"/>
      <c r="V145" s="118"/>
      <c r="W145" s="119"/>
    </row>
    <row r="146" spans="2:29" ht="52.95" customHeight="1" thickTop="1" thickBot="1">
      <c r="B146" s="175" t="s">
        <v>208</v>
      </c>
      <c r="C146" s="186" t="str" cm="1">
        <f t="array" ref="C146">_xlfn.IFS(AND(C18="該当あり",C144&lt;=E144),L141,AND(C18="該当あり",C144&gt;E144),L142,TRUE,"ー")</f>
        <v>ー</v>
      </c>
      <c r="D146" s="187"/>
      <c r="E146" s="187"/>
      <c r="F146" s="187"/>
      <c r="G146" s="187"/>
      <c r="H146" s="120"/>
      <c r="I146" s="121"/>
      <c r="J146" s="1"/>
      <c r="N146" s="112"/>
      <c r="O146" s="112"/>
      <c r="P146" s="115"/>
      <c r="Q146" s="115"/>
      <c r="R146" s="162"/>
      <c r="S146" s="162"/>
      <c r="T146" s="162"/>
      <c r="U146" s="162"/>
      <c r="V146" s="162"/>
      <c r="W146" s="162"/>
      <c r="X146" s="162"/>
      <c r="Y146" s="162"/>
      <c r="Z146" s="162"/>
      <c r="AA146" s="162"/>
      <c r="AB146" s="162"/>
      <c r="AC146" s="162"/>
    </row>
    <row r="147" spans="2:29" ht="12" customHeight="1" thickTop="1" thickBot="1">
      <c r="D147"/>
      <c r="E147"/>
      <c r="F147"/>
      <c r="G147" s="67"/>
      <c r="H147" s="67"/>
      <c r="I147" s="47"/>
      <c r="J147"/>
      <c r="N147" s="112"/>
      <c r="O147" s="112"/>
      <c r="P147" s="115"/>
      <c r="Q147" s="115"/>
      <c r="R147" s="115"/>
      <c r="S147" s="115"/>
      <c r="T147" s="115"/>
      <c r="V147" s="118"/>
      <c r="W147" s="119"/>
    </row>
    <row r="148" spans="2:29" ht="52.95" customHeight="1" thickTop="1" thickBot="1">
      <c r="B148" s="175" t="s">
        <v>211</v>
      </c>
      <c r="C148" s="186" t="str" cm="1">
        <f t="array" ref="C148">_xlfn.IFS(
  C146="ー", "ー",
  C146=L141, L145,
  AND(C146=L142,D135&gt;=0.015,D136&gt;=0.015), L143,
  AND(C146=L142,OR(D135&lt;0.015,D136&lt;0.015)), L144,
  TRUE, "ー"
)</f>
        <v>ー</v>
      </c>
      <c r="D148" s="187"/>
      <c r="E148" s="187"/>
      <c r="F148" s="187"/>
      <c r="G148" s="187"/>
      <c r="H148" s="120"/>
      <c r="I148" s="121"/>
      <c r="J148" s="1"/>
      <c r="L148" s="179"/>
      <c r="M148" s="178"/>
      <c r="N148" s="112"/>
      <c r="O148" s="179"/>
      <c r="P148" s="180"/>
      <c r="Q148" s="115"/>
      <c r="R148" s="162"/>
      <c r="S148" s="162"/>
      <c r="T148" s="162"/>
      <c r="U148" s="162"/>
      <c r="V148" s="162"/>
      <c r="W148" s="162"/>
      <c r="X148" s="162"/>
      <c r="Y148" s="162"/>
      <c r="Z148" s="162"/>
      <c r="AA148" s="162"/>
      <c r="AB148" s="162"/>
      <c r="AC148" s="162"/>
    </row>
    <row r="149" spans="2:29" ht="24.9" customHeight="1" thickTop="1">
      <c r="B149" s="21" t="s">
        <v>137</v>
      </c>
      <c r="D149"/>
      <c r="E149"/>
      <c r="F149"/>
      <c r="G149" s="67"/>
      <c r="H149" s="67"/>
      <c r="I149" s="47"/>
      <c r="J149"/>
      <c r="M149" s="161"/>
      <c r="N149" s="163"/>
      <c r="O149" s="163"/>
      <c r="P149" s="164"/>
      <c r="Q149" s="164"/>
      <c r="R149" s="119"/>
      <c r="S149" s="119"/>
      <c r="T149" s="119"/>
      <c r="U149" s="119"/>
      <c r="V149" s="119"/>
      <c r="W149" s="119"/>
      <c r="X149" s="119"/>
      <c r="Y149" s="119"/>
      <c r="Z149" s="119"/>
      <c r="AA149" s="119"/>
      <c r="AB149" s="119"/>
      <c r="AC149" s="119"/>
    </row>
    <row r="150" spans="2:29" ht="24.9" customHeight="1">
      <c r="B150" s="22" t="s">
        <v>124</v>
      </c>
      <c r="D150"/>
      <c r="E150"/>
      <c r="F150"/>
      <c r="G150" s="67"/>
      <c r="H150" s="67"/>
      <c r="I150" s="47"/>
      <c r="J150"/>
      <c r="M150" s="161"/>
      <c r="N150" s="163"/>
      <c r="O150" s="163"/>
      <c r="P150" s="164"/>
      <c r="Q150" s="164"/>
      <c r="R150" s="119"/>
      <c r="S150" s="119"/>
      <c r="T150" s="119"/>
      <c r="U150" s="119"/>
      <c r="V150" s="119"/>
      <c r="W150" s="119"/>
      <c r="X150" s="119"/>
      <c r="Y150" s="119"/>
      <c r="Z150" s="119"/>
      <c r="AA150" s="119"/>
      <c r="AB150" s="119"/>
      <c r="AC150" s="119"/>
    </row>
    <row r="151" spans="2:29" ht="39" customHeight="1">
      <c r="B151" s="44" t="s">
        <v>97</v>
      </c>
      <c r="C151" s="83" t="s">
        <v>196</v>
      </c>
      <c r="D151" s="83" t="s">
        <v>195</v>
      </c>
      <c r="E151" s="105"/>
      <c r="F151" s="234"/>
      <c r="G151" s="234"/>
      <c r="H151" s="113"/>
      <c r="M151" s="161"/>
      <c r="N151" s="163"/>
      <c r="O151" s="163"/>
      <c r="P151" s="164"/>
      <c r="Q151" s="164"/>
      <c r="R151" s="119"/>
      <c r="S151" s="119"/>
      <c r="T151" s="119"/>
      <c r="U151" s="119"/>
      <c r="V151" s="119"/>
      <c r="W151" s="119"/>
      <c r="X151" s="119"/>
      <c r="Y151" s="119"/>
      <c r="Z151" s="119"/>
      <c r="AA151" s="119"/>
      <c r="AB151" s="119"/>
      <c r="AC151" s="119"/>
    </row>
    <row r="152" spans="2:29" ht="24.9" customHeight="1">
      <c r="B152" s="52" t="s">
        <v>119</v>
      </c>
      <c r="C152" s="100" t="str">
        <f>IF('【個人】5回目＞計算用シート'!D152="","",'【個人】5回目＞計算用シート'!D152)</f>
        <v/>
      </c>
      <c r="D152" s="100" t="str">
        <f>IF(C16="","",C16)</f>
        <v/>
      </c>
      <c r="E152" s="122"/>
      <c r="F152" s="234"/>
      <c r="G152" s="234"/>
      <c r="H152" s="113"/>
      <c r="M152" s="161"/>
      <c r="N152" s="163"/>
      <c r="O152" s="163"/>
      <c r="P152" s="164"/>
      <c r="Q152" s="164"/>
      <c r="S152" s="119"/>
      <c r="T152" s="119"/>
      <c r="U152" s="119"/>
      <c r="V152" s="119"/>
      <c r="W152" s="119"/>
      <c r="X152" s="119"/>
      <c r="Y152" s="119"/>
      <c r="Z152" s="119"/>
      <c r="AA152" s="119"/>
      <c r="AB152" s="119"/>
      <c r="AC152" s="119"/>
    </row>
    <row r="153" spans="2:29" ht="24.9" customHeight="1">
      <c r="B153" s="44" t="s">
        <v>139</v>
      </c>
      <c r="C153" s="159" t="str">
        <f>IF('【個人】5回目＞計算用シート'!D153="","",'【個人】5回目＞計算用シート'!D153)</f>
        <v/>
      </c>
      <c r="D153" s="16"/>
      <c r="E153" s="123"/>
      <c r="F153" s="234"/>
      <c r="G153" s="234"/>
      <c r="H153" s="114"/>
      <c r="M153" s="161"/>
      <c r="N153" s="163"/>
      <c r="O153" s="163"/>
      <c r="P153" s="164"/>
      <c r="Q153" s="164"/>
      <c r="S153" s="119"/>
      <c r="T153" s="119"/>
      <c r="U153" s="119"/>
      <c r="V153" s="119"/>
      <c r="W153" s="119"/>
      <c r="X153" s="119"/>
      <c r="Y153" s="119"/>
      <c r="Z153" s="119"/>
      <c r="AA153" s="119"/>
      <c r="AB153" s="119"/>
      <c r="AC153" s="119"/>
    </row>
    <row r="154" spans="2:29" ht="24.9" customHeight="1">
      <c r="D154"/>
      <c r="E154"/>
      <c r="F154"/>
      <c r="G154" s="67"/>
      <c r="H154" s="1"/>
      <c r="I154" s="47"/>
      <c r="J154"/>
      <c r="M154" s="161"/>
      <c r="N154" s="163"/>
      <c r="O154" s="163"/>
      <c r="P154" s="164"/>
      <c r="Q154" s="164"/>
      <c r="S154" s="119"/>
      <c r="T154" s="119"/>
      <c r="U154" s="119"/>
      <c r="V154" s="119"/>
      <c r="W154" s="119"/>
      <c r="X154" s="119"/>
      <c r="Y154" s="119"/>
      <c r="Z154" s="119"/>
      <c r="AA154" s="119"/>
      <c r="AB154" s="119"/>
      <c r="AC154" s="119"/>
    </row>
    <row r="155" spans="2:29" ht="24.9" customHeight="1">
      <c r="B155" s="21" t="s">
        <v>36</v>
      </c>
    </row>
  </sheetData>
  <sheetProtection algorithmName="SHA-512" hashValue="8kGu23PSvuxpasqJEg6azX+lPWeCE1mvMo2M9fh4SisMrtKWVplCoXo3YE1Dn5PofRQBqp+wkU748hEB06HJhA==" saltValue="GEKlWOTLOpIXd+XdAg6CXA==" spinCount="100000" sheet="1" selectLockedCells="1"/>
  <mergeCells count="51">
    <mergeCell ref="F152:G152"/>
    <mergeCell ref="F153:G153"/>
    <mergeCell ref="E128:F128"/>
    <mergeCell ref="Q138:T138"/>
    <mergeCell ref="E142:F142"/>
    <mergeCell ref="E143:F143"/>
    <mergeCell ref="E144:F144"/>
    <mergeCell ref="C146:G146"/>
    <mergeCell ref="F151:G151"/>
    <mergeCell ref="C148:G148"/>
    <mergeCell ref="D127:E127"/>
    <mergeCell ref="E39:F39"/>
    <mergeCell ref="G39:H39"/>
    <mergeCell ref="E41:H41"/>
    <mergeCell ref="E42:H42"/>
    <mergeCell ref="D71:J71"/>
    <mergeCell ref="D72:J72"/>
    <mergeCell ref="D73:J73"/>
    <mergeCell ref="D75:H75"/>
    <mergeCell ref="D76:H76"/>
    <mergeCell ref="D77:H77"/>
    <mergeCell ref="E106:F106"/>
    <mergeCell ref="E36:F36"/>
    <mergeCell ref="G36:H36"/>
    <mergeCell ref="E37:F37"/>
    <mergeCell ref="G37:H37"/>
    <mergeCell ref="E38:F38"/>
    <mergeCell ref="G38:H38"/>
    <mergeCell ref="E33:F33"/>
    <mergeCell ref="G33:H33"/>
    <mergeCell ref="E34:F34"/>
    <mergeCell ref="G34:H34"/>
    <mergeCell ref="E35:F35"/>
    <mergeCell ref="G35:H35"/>
    <mergeCell ref="E30:F30"/>
    <mergeCell ref="G30:H30"/>
    <mergeCell ref="E31:F31"/>
    <mergeCell ref="G31:H31"/>
    <mergeCell ref="E32:F32"/>
    <mergeCell ref="G32:H32"/>
    <mergeCell ref="B27:B29"/>
    <mergeCell ref="C27:C29"/>
    <mergeCell ref="D27:H27"/>
    <mergeCell ref="D28:D29"/>
    <mergeCell ref="E28:H28"/>
    <mergeCell ref="C12:D12"/>
    <mergeCell ref="H1:J1"/>
    <mergeCell ref="H2:I2"/>
    <mergeCell ref="H3:I3"/>
    <mergeCell ref="H4:I4"/>
    <mergeCell ref="H5:I5"/>
  </mergeCells>
  <phoneticPr fontId="2"/>
  <conditionalFormatting sqref="B142:H148">
    <cfRule type="expression" dxfId="12" priority="2">
      <formula>$C$18="該当なし"</formula>
    </cfRule>
  </conditionalFormatting>
  <conditionalFormatting sqref="B151:H154">
    <cfRule type="expression" dxfId="11" priority="5">
      <formula>$C$19="該当なし"</formula>
    </cfRule>
  </conditionalFormatting>
  <conditionalFormatting sqref="C12">
    <cfRule type="containsBlanks" dxfId="10" priority="1">
      <formula>LEN(TRIM(C12))=0</formula>
    </cfRule>
  </conditionalFormatting>
  <conditionalFormatting sqref="C15:C20">
    <cfRule type="containsBlanks" dxfId="9" priority="9">
      <formula>LEN(TRIM(C15))=0</formula>
    </cfRule>
  </conditionalFormatting>
  <conditionalFormatting sqref="C53:C54">
    <cfRule type="containsBlanks" dxfId="8" priority="11">
      <formula>LEN(TRIM(C53))=0</formula>
    </cfRule>
  </conditionalFormatting>
  <conditionalFormatting sqref="C56:C57 C59:C60">
    <cfRule type="containsBlanks" dxfId="7" priority="13">
      <formula>LEN(TRIM(C56))=0</formula>
    </cfRule>
  </conditionalFormatting>
  <conditionalFormatting sqref="C129:C132">
    <cfRule type="containsBlanks" dxfId="6" priority="18">
      <formula>LEN(TRIM(C129))=0</formula>
    </cfRule>
  </conditionalFormatting>
  <conditionalFormatting sqref="C30:D31 C33:D33 C35:D36 C38:D38 C42:D42 C82:D84 C89:D89 C92:D92 C97:D100 C102:D102 D130">
    <cfRule type="containsBlanks" dxfId="5" priority="20">
      <formula>LEN(TRIM(C30))=0</formula>
    </cfRule>
  </conditionalFormatting>
  <conditionalFormatting sqref="D115:D116 D121">
    <cfRule type="containsBlanks" dxfId="4" priority="17">
      <formula>LEN(TRIM(D115))=0</formula>
    </cfRule>
  </conditionalFormatting>
  <conditionalFormatting sqref="D153">
    <cfRule type="containsBlanks" dxfId="3" priority="15">
      <formula>LEN(TRIM(D153))=0</formula>
    </cfRule>
  </conditionalFormatting>
  <conditionalFormatting sqref="E144">
    <cfRule type="containsBlanks" dxfId="2" priority="19">
      <formula>LEN(TRIM(E144))=0</formula>
    </cfRule>
  </conditionalFormatting>
  <conditionalFormatting sqref="H1">
    <cfRule type="expression" dxfId="1" priority="22">
      <formula>LEN($H$1)&gt;1</formula>
    </cfRule>
  </conditionalFormatting>
  <conditionalFormatting sqref="J2:K6">
    <cfRule type="expression" dxfId="0" priority="21">
      <formula>$J2="未入力あり"</formula>
    </cfRule>
  </conditionalFormatting>
  <dataValidations count="9">
    <dataValidation type="decimal" allowBlank="1" showInputMessage="1" showErrorMessage="1" sqref="C47:C60" xr:uid="{FDE3FDBD-0634-4529-AD5D-2CBCBE49953F}">
      <formula1>-1E+99</formula1>
      <formula2>1E+99</formula2>
    </dataValidation>
    <dataValidation type="date" allowBlank="1" showInputMessage="1" showErrorMessage="1" error="日付形式で入力してください" sqref="C152:D152 E152 C143:E143" xr:uid="{E1555211-2C37-4A0B-A9B5-0E398D239E4F}">
      <formula1>45292</formula1>
      <formula2>72686</formula2>
    </dataValidation>
    <dataValidation type="decimal" errorStyle="warning" allowBlank="1" showInputMessage="1" showErrorMessage="1" error="0.1名以上で入力してください。また、0名になることは基本的にはございません。_x000a_正しく入力されているか、ご確認をお願いします。" sqref="C121:E121" xr:uid="{29EE6397-64AF-4180-9E75-49ABBFE9C050}">
      <formula1>0.1</formula1>
      <formula2>1E+99</formula2>
    </dataValidation>
    <dataValidation type="decimal" allowBlank="1" showInputMessage="1" showErrorMessage="1" error="半角数字で入力してください。" sqref="C107:C120 C144:E144 C30:H31 C33:H33 C35:H36 C38:H38 C42:D42 C82:D84 C89:D89 C92:D92 C97:D100 C102:D102 C130:E130 C153:E153 C131:C132 C129" xr:uid="{CFB9241C-90AC-439E-9531-A6FD54B3F2D7}">
      <formula1>-1E+99</formula1>
      <formula2>1E+99</formula2>
    </dataValidation>
    <dataValidation type="textLength" imeMode="disabled" allowBlank="1" showInputMessage="1" showErrorMessage="1" sqref="C13" xr:uid="{C037632D-5652-490A-B811-442E7B61FF8D}">
      <formula1>6</formula1>
      <formula2>7</formula2>
    </dataValidation>
    <dataValidation type="date" allowBlank="1" showInputMessage="1" showErrorMessage="1" sqref="C14:C17" xr:uid="{5FAE732A-4E01-4076-8BB4-E5FDA0773478}">
      <formula1>45292</formula1>
      <formula2>72686</formula2>
    </dataValidation>
    <dataValidation type="list" allowBlank="1" showInputMessage="1" showErrorMessage="1" sqref="C20" xr:uid="{9654E35A-EF9B-4874-97F9-FE37CFAF7E5C}">
      <formula1>$M$18:$M$21</formula1>
    </dataValidation>
    <dataValidation type="list" allowBlank="1" showInputMessage="1" showErrorMessage="1" sqref="C18:C19" xr:uid="{E03A28DF-7A61-4CB8-825D-9DA226BC7B14}">
      <formula1>$M$16:$M$17</formula1>
    </dataValidation>
    <dataValidation allowBlank="1" showInputMessage="1" showErrorMessage="1" error="半角数字で入力してください。" sqref="F29 H29" xr:uid="{30F7B569-C7EC-444C-A89A-5BF4059A3C76}"/>
  </dataValidations>
  <pageMargins left="0.7" right="0.7" top="0.75" bottom="0.75" header="0.3" footer="0.3"/>
  <pageSetup paperSize="9" scale="16"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D5D89-7948-44D1-8393-959E73FD7D4F}">
  <sheetPr codeName="Sheet8"/>
  <dimension ref="B1:F17"/>
  <sheetViews>
    <sheetView zoomScale="115" zoomScaleNormal="115" workbookViewId="0">
      <selection activeCell="E25" sqref="E25"/>
    </sheetView>
  </sheetViews>
  <sheetFormatPr defaultRowHeight="18"/>
  <cols>
    <col min="2" max="2" width="63" customWidth="1"/>
    <col min="3" max="4" width="20.59765625" customWidth="1"/>
    <col min="5" max="5" width="50.09765625" style="1" customWidth="1"/>
    <col min="6" max="6" width="36" customWidth="1"/>
  </cols>
  <sheetData>
    <row r="1" spans="2:6" s="1" customFormat="1">
      <c r="B1" s="2" t="s">
        <v>37</v>
      </c>
      <c r="C1" s="2" t="s">
        <v>38</v>
      </c>
      <c r="D1" s="2" t="s">
        <v>39</v>
      </c>
      <c r="E1" s="2" t="s">
        <v>40</v>
      </c>
      <c r="F1" s="2" t="s">
        <v>41</v>
      </c>
    </row>
    <row r="2" spans="2:6">
      <c r="B2" s="3" t="s">
        <v>4</v>
      </c>
      <c r="C2" s="4">
        <v>44561</v>
      </c>
      <c r="D2" s="5" t="s">
        <v>42</v>
      </c>
      <c r="E2" s="5" t="s">
        <v>42</v>
      </c>
      <c r="F2" s="5" t="s">
        <v>42</v>
      </c>
    </row>
    <row r="3" spans="2:6">
      <c r="B3" s="3" t="s">
        <v>5</v>
      </c>
      <c r="C3" s="4">
        <v>44561</v>
      </c>
      <c r="D3" s="5" t="s">
        <v>42</v>
      </c>
      <c r="E3" s="5" t="s">
        <v>42</v>
      </c>
      <c r="F3" s="5" t="s">
        <v>42</v>
      </c>
    </row>
    <row r="4" spans="2:6">
      <c r="B4" s="3" t="s">
        <v>43</v>
      </c>
      <c r="C4" s="4">
        <v>44561</v>
      </c>
      <c r="D4" s="5" t="s">
        <v>42</v>
      </c>
      <c r="E4" s="5" t="s">
        <v>42</v>
      </c>
      <c r="F4" s="5" t="s">
        <v>42</v>
      </c>
    </row>
    <row r="5" spans="2:6">
      <c r="B5" s="3" t="s">
        <v>10</v>
      </c>
      <c r="C5" s="4">
        <v>44957</v>
      </c>
      <c r="D5" s="5" t="s">
        <v>44</v>
      </c>
      <c r="E5" s="5" t="s">
        <v>45</v>
      </c>
      <c r="F5" s="5" t="s">
        <v>42</v>
      </c>
    </row>
    <row r="6" spans="2:6">
      <c r="B6" s="3" t="s">
        <v>11</v>
      </c>
      <c r="C6" s="4">
        <v>45046</v>
      </c>
      <c r="D6" s="5" t="s">
        <v>44</v>
      </c>
      <c r="E6" s="5" t="s">
        <v>46</v>
      </c>
      <c r="F6" s="5" t="s">
        <v>42</v>
      </c>
    </row>
    <row r="7" spans="2:6">
      <c r="B7" s="3" t="s">
        <v>14</v>
      </c>
      <c r="C7" s="4">
        <v>45138</v>
      </c>
      <c r="D7" s="5" t="s">
        <v>44</v>
      </c>
      <c r="E7" s="5" t="s">
        <v>46</v>
      </c>
      <c r="F7" s="5" t="s">
        <v>42</v>
      </c>
    </row>
    <row r="8" spans="2:6">
      <c r="B8" s="3" t="s">
        <v>16</v>
      </c>
      <c r="C8" s="4">
        <v>45216</v>
      </c>
      <c r="D8" s="5" t="s">
        <v>44</v>
      </c>
      <c r="E8" s="5" t="s">
        <v>46</v>
      </c>
      <c r="F8" s="5" t="s">
        <v>42</v>
      </c>
    </row>
    <row r="9" spans="2:6">
      <c r="B9" s="3" t="s">
        <v>47</v>
      </c>
      <c r="C9" s="4">
        <v>44911</v>
      </c>
      <c r="D9" s="5" t="s">
        <v>44</v>
      </c>
      <c r="E9" s="5" t="s">
        <v>48</v>
      </c>
      <c r="F9" s="5" t="s">
        <v>49</v>
      </c>
    </row>
    <row r="10" spans="2:6">
      <c r="B10" s="3" t="s">
        <v>17</v>
      </c>
      <c r="C10" s="4">
        <v>45313</v>
      </c>
      <c r="D10" s="5" t="s">
        <v>18</v>
      </c>
      <c r="E10" s="5" t="s">
        <v>50</v>
      </c>
      <c r="F10" s="5" t="s">
        <v>51</v>
      </c>
    </row>
    <row r="11" spans="2:6">
      <c r="B11" s="3" t="s">
        <v>52</v>
      </c>
      <c r="C11" s="4">
        <v>45406</v>
      </c>
      <c r="D11" s="5" t="s">
        <v>18</v>
      </c>
      <c r="E11" s="5" t="s">
        <v>50</v>
      </c>
      <c r="F11" s="5" t="s">
        <v>51</v>
      </c>
    </row>
    <row r="12" spans="2:6">
      <c r="B12" s="3" t="s">
        <v>53</v>
      </c>
      <c r="C12" s="4">
        <v>45473</v>
      </c>
      <c r="D12" s="5" t="s">
        <v>18</v>
      </c>
      <c r="E12" s="5" t="s">
        <v>50</v>
      </c>
      <c r="F12" s="5" t="s">
        <v>51</v>
      </c>
    </row>
    <row r="13" spans="2:6">
      <c r="B13" s="3" t="s">
        <v>54</v>
      </c>
      <c r="C13" s="4">
        <v>45551</v>
      </c>
      <c r="D13" s="5" t="s">
        <v>18</v>
      </c>
      <c r="E13" s="5" t="s">
        <v>50</v>
      </c>
      <c r="F13" s="5" t="s">
        <v>56</v>
      </c>
    </row>
    <row r="14" spans="2:6">
      <c r="B14" s="3" t="s">
        <v>55</v>
      </c>
      <c r="C14" s="4">
        <v>45618</v>
      </c>
      <c r="D14" s="5" t="s">
        <v>18</v>
      </c>
      <c r="E14" s="5" t="s">
        <v>50</v>
      </c>
      <c r="F14" s="5" t="s">
        <v>57</v>
      </c>
    </row>
    <row r="15" spans="2:6">
      <c r="B15" s="3" t="s">
        <v>58</v>
      </c>
      <c r="C15" s="4">
        <v>45618</v>
      </c>
      <c r="D15" s="5" t="s">
        <v>18</v>
      </c>
      <c r="E15" s="5" t="s">
        <v>50</v>
      </c>
      <c r="F15" s="5" t="s">
        <v>57</v>
      </c>
    </row>
    <row r="16" spans="2:6">
      <c r="B16" s="3" t="s">
        <v>90</v>
      </c>
      <c r="C16" s="4">
        <v>46228</v>
      </c>
      <c r="D16" s="5" t="s">
        <v>42</v>
      </c>
      <c r="E16" s="5" t="s">
        <v>42</v>
      </c>
      <c r="F16" s="5" t="s">
        <v>49</v>
      </c>
    </row>
    <row r="17" spans="2:6">
      <c r="B17" s="3" t="s">
        <v>120</v>
      </c>
      <c r="C17" s="4">
        <v>46306</v>
      </c>
      <c r="D17" s="5" t="s">
        <v>42</v>
      </c>
      <c r="E17" s="5" t="s">
        <v>42</v>
      </c>
      <c r="F17" s="5" t="s">
        <v>49</v>
      </c>
    </row>
  </sheetData>
  <phoneticPr fontId="2"/>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4E8DFD01224144981B93015CD35816" ma:contentTypeVersion="8" ma:contentTypeDescription="Create a new document." ma:contentTypeScope="" ma:versionID="d29e8ebc47721d9af8b201a2facd0506">
  <xsd:schema xmlns:xsd="http://www.w3.org/2001/XMLSchema" xmlns:xs="http://www.w3.org/2001/XMLSchema" xmlns:p="http://schemas.microsoft.com/office/2006/metadata/properties" xmlns:ns2="b30b1fd2-fa42-4e0a-b16a-fe746fdd9c9d" targetNamespace="http://schemas.microsoft.com/office/2006/metadata/properties" ma:root="true" ma:fieldsID="b029534dc9137ebba2f9b7d63b091985" ns2:_="">
    <xsd:import namespace="b30b1fd2-fa42-4e0a-b16a-fe746fdd9c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b1fd2-fa42-4e0a-b16a-fe746fdd9c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D99BDB-55E7-4502-A051-AB0657757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b1fd2-fa42-4e0a-b16a-fe746fdd9c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AB49C7-9628-405F-A1C4-0B84E308FC2C}">
  <ds:schemaRefs>
    <ds:schemaRef ds:uri="http://schemas.microsoft.com/sharepoint/v3/contenttype/forms"/>
  </ds:schemaRefs>
</ds:datastoreItem>
</file>

<file path=customXml/itemProps3.xml><?xml version="1.0" encoding="utf-8"?>
<ds:datastoreItem xmlns:ds="http://schemas.openxmlformats.org/officeDocument/2006/customXml" ds:itemID="{5FEE180C-6282-4F16-B0F4-53D594CE5403}">
  <ds:schemaRefs>
    <ds:schemaRef ds:uri="http://purl.org/dc/terms/"/>
    <ds:schemaRef ds:uri="http://purl.org/dc/elements/1.1/"/>
    <ds:schemaRef ds:uri="http://purl.org/dc/dcmitype/"/>
    <ds:schemaRef ds:uri="http://www.w3.org/XML/1998/namespace"/>
    <ds:schemaRef ds:uri="b30b1fd2-fa42-4e0a-b16a-fe746fdd9c9d"/>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55</vt:i4>
      </vt:variant>
    </vt:vector>
  </HeadingPairs>
  <TitlesOfParts>
    <vt:vector size="63" baseType="lpstr">
      <vt:lpstr>事業化状況報告時期計算シート</vt:lpstr>
      <vt:lpstr>【個人】1回目＞計算用シート</vt:lpstr>
      <vt:lpstr>【個人】2回目＞計算用シート</vt:lpstr>
      <vt:lpstr>【個人】3回目＞計算用シート</vt:lpstr>
      <vt:lpstr>【個人】4回目＞計算用シート</vt:lpstr>
      <vt:lpstr>【個人】5回目＞計算用シート</vt:lpstr>
      <vt:lpstr>【個人】6回目＞計算用シート</vt:lpstr>
      <vt:lpstr>データ用</vt:lpstr>
      <vt:lpstr>'【個人】2回目＞計算用シート'!_1</vt:lpstr>
      <vt:lpstr>'【個人】3回目＞計算用シート'!_1</vt:lpstr>
      <vt:lpstr>'【個人】4回目＞計算用シート'!_1</vt:lpstr>
      <vt:lpstr>'【個人】5回目＞計算用シート'!_1</vt:lpstr>
      <vt:lpstr>'【個人】6回目＞計算用シート'!_1</vt:lpstr>
      <vt:lpstr>_1</vt:lpstr>
      <vt:lpstr>'【個人】2回目＞計算用シート'!_2</vt:lpstr>
      <vt:lpstr>'【個人】3回目＞計算用シート'!_2</vt:lpstr>
      <vt:lpstr>'【個人】4回目＞計算用シート'!_2</vt:lpstr>
      <vt:lpstr>'【個人】5回目＞計算用シート'!_2</vt:lpstr>
      <vt:lpstr>'【個人】6回目＞計算用シート'!_2</vt:lpstr>
      <vt:lpstr>_2</vt:lpstr>
      <vt:lpstr>'【個人】2回目＞計算用シート'!_3</vt:lpstr>
      <vt:lpstr>'【個人】3回目＞計算用シート'!_3</vt:lpstr>
      <vt:lpstr>'【個人】4回目＞計算用シート'!_3</vt:lpstr>
      <vt:lpstr>'【個人】5回目＞計算用シート'!_3</vt:lpstr>
      <vt:lpstr>'【個人】6回目＞計算用シート'!_3</vt:lpstr>
      <vt:lpstr>_3</vt:lpstr>
      <vt:lpstr>'【個人】2回目＞計算用シート'!_4</vt:lpstr>
      <vt:lpstr>'【個人】3回目＞計算用シート'!_4</vt:lpstr>
      <vt:lpstr>'【個人】4回目＞計算用シート'!_4</vt:lpstr>
      <vt:lpstr>'【個人】5回目＞計算用シート'!_4</vt:lpstr>
      <vt:lpstr>'【個人】6回目＞計算用シート'!_4</vt:lpstr>
      <vt:lpstr>_4</vt:lpstr>
      <vt:lpstr>'【個人】2回目＞計算用シート'!_5</vt:lpstr>
      <vt:lpstr>'【個人】3回目＞計算用シート'!_5</vt:lpstr>
      <vt:lpstr>'【個人】4回目＞計算用シート'!_5</vt:lpstr>
      <vt:lpstr>'【個人】5回目＞計算用シート'!_5</vt:lpstr>
      <vt:lpstr>'【個人】6回目＞計算用シート'!_5</vt:lpstr>
      <vt:lpstr>_5</vt:lpstr>
      <vt:lpstr>'【個人】2回目＞計算用シート'!_6</vt:lpstr>
      <vt:lpstr>'【個人】3回目＞計算用シート'!_6</vt:lpstr>
      <vt:lpstr>'【個人】4回目＞計算用シート'!_6</vt:lpstr>
      <vt:lpstr>'【個人】5回目＞計算用シート'!_6</vt:lpstr>
      <vt:lpstr>'【個人】6回目＞計算用シート'!_6</vt:lpstr>
      <vt:lpstr>_6</vt:lpstr>
      <vt:lpstr>'【個人】2回目＞計算用シート'!_7次</vt:lpstr>
      <vt:lpstr>'【個人】3回目＞計算用シート'!_7次</vt:lpstr>
      <vt:lpstr>'【個人】4回目＞計算用シート'!_7次</vt:lpstr>
      <vt:lpstr>'【個人】5回目＞計算用シート'!_7次</vt:lpstr>
      <vt:lpstr>'【個人】6回目＞計算用シート'!_7次</vt:lpstr>
      <vt:lpstr>_7次</vt:lpstr>
      <vt:lpstr>'【個人】2回目＞計算用シート'!_8_9次</vt:lpstr>
      <vt:lpstr>'【個人】3回目＞計算用シート'!_8_9次</vt:lpstr>
      <vt:lpstr>'【個人】4回目＞計算用シート'!_8_9次</vt:lpstr>
      <vt:lpstr>'【個人】5回目＞計算用シート'!_8_9次</vt:lpstr>
      <vt:lpstr>'【個人】6回目＞計算用シート'!_8_9次</vt:lpstr>
      <vt:lpstr>_8_9次</vt:lpstr>
      <vt:lpstr>'【個人】1回目＞計算用シート'!Print_Area</vt:lpstr>
      <vt:lpstr>'【個人】2回目＞計算用シート'!Print_Area</vt:lpstr>
      <vt:lpstr>'【個人】3回目＞計算用シート'!Print_Area</vt:lpstr>
      <vt:lpstr>'【個人】4回目＞計算用シート'!Print_Area</vt:lpstr>
      <vt:lpstr>'【個人】5回目＞計算用シート'!Print_Area</vt:lpstr>
      <vt:lpstr>'【個人】6回目＞計算用シート'!Print_Area</vt:lpstr>
      <vt:lpstr>事業化状況報告時期計算シート!Print_Area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2025-03-13T08:07:59Z</dcterms:created>
  <dcterms:modified xsi:type="dcterms:W3CDTF">2026-10-28T04:11:22Z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0x010100D54E8DFD01224144981B93015CD35816</vt:lpwstr>
  </property>
</Properties>
</file>