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75D5EFB3-6A41-4CB1-BBB6-A66A4B332F16}" xr6:coauthVersionLast="47" xr6:coauthVersionMax="47" xr10:uidLastSave="{00000000-0000-0000-0000-000000000000}"/>
  <workbookProtection workbookAlgorithmName="SHA-512" workbookHashValue="BMjlTJDXnfSa8koNs6GWxsgldLTxbl/N2H/BTUy2qpeEN/v9O6ENgc2NHgY3UY+o5KU2P6b26vZwWMjkNkmFFQ==" workbookSaltValue="zLRIH5ceNtcArFUKeau11w==" workbookSpinCount="100000" lockStructure="1"/>
  <bookViews>
    <workbookView xWindow="28680" yWindow="-120" windowWidth="29040" windowHeight="16440" tabRatio="776" xr2:uid="{455A1EAD-DCA3-47B6-92A4-6FB798B89FDB}"/>
  </bookViews>
  <sheets>
    <sheet name="【申請者入力】様式第1.交付申請書" sheetId="11" r:id="rId1"/>
    <sheet name="【申請者入力】費目別明細書（謝金）" sheetId="51" r:id="rId2"/>
    <sheet name="【申請者入力】費目別明細書（旅費）" sheetId="59" r:id="rId3"/>
    <sheet name="【申請者入力】費目別明細書（委託費）" sheetId="44" r:id="rId4"/>
    <sheet name="【申請者入力】費目別明細書（廃業費）" sheetId="63" r:id="rId5"/>
    <sheet name="【自動反映】様式第1.交付申請書" sheetId="35" r:id="rId6"/>
    <sheet name="【自動反映】経費明細表" sheetId="62" r:id="rId7"/>
    <sheet name="経費NO." sheetId="9" state="hidden" r:id="rId8"/>
  </sheets>
  <definedNames>
    <definedName name="_Order1" hidden="1">255</definedName>
    <definedName name="_Order2" hidden="1">0</definedName>
    <definedName name="_Regression_X" localSheetId="5" hidden="1">#REF!</definedName>
    <definedName name="_Regression_X" localSheetId="4" hidden="1">#REF!</definedName>
    <definedName name="_Regression_X" hidden="1">#REF!</definedName>
    <definedName name="_regression_xx" localSheetId="5" hidden="1">#REF!</definedName>
    <definedName name="_regression_xx" hidden="1">#REF!</definedName>
    <definedName name="ＡＡ" localSheetId="5" hidden="1">#REF!</definedName>
    <definedName name="ＡＡ" hidden="1">#REF!</definedName>
    <definedName name="aaaaaa" localSheetId="5" hidden="1">#REF!</definedName>
    <definedName name="aaaaaa" hidden="1">#REF!</definedName>
    <definedName name="ab" localSheetId="5" hidden="1">#REF!</definedName>
    <definedName name="ab" hidden="1">#REF!</definedName>
    <definedName name="AS2DocOpenMode" hidden="1">"AS2DocumentEdit"</definedName>
    <definedName name="AS2HasNoAutoHeaderFooter" hidden="1">" "</definedName>
    <definedName name="BBBB" localSheetId="5"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hidden="1">#REF!</definedName>
    <definedName name="DUMMY" localSheetId="5" hidden="1">#REF!</definedName>
    <definedName name="DUMMY" hidden="1">#REF!</definedName>
    <definedName name="EE" localSheetId="5" hidden="1">#REF!</definedName>
    <definedName name="EE" hidden="1">#REF!</definedName>
    <definedName name="erer" localSheetId="5" hidden="1">#REF!</definedName>
    <definedName name="erer" hidden="1">#REF!</definedName>
    <definedName name="erre" localSheetId="5" hidden="1">#REF!</definedName>
    <definedName name="erre" hidden="1">#REF!</definedName>
    <definedName name="ffere" localSheetId="5" hidden="1">#REF!</definedName>
    <definedName name="ffere" hidden="1">#REF!</definedName>
    <definedName name="ｆｆｆ" localSheetId="5" hidden="1">#REF!</definedName>
    <definedName name="ｆｆｆ" hidden="1">#REF!</definedName>
    <definedName name="fgfg" localSheetId="5" hidden="1">#REF!</definedName>
    <definedName name="fgfg" hidden="1">#REF!</definedName>
    <definedName name="ｇ" localSheetId="5" hidden="1">#REF!</definedName>
    <definedName name="ｇ" hidden="1">#REF!</definedName>
    <definedName name="ＧＷメッセージ一覧" localSheetId="5" hidden="1">#REF!</definedName>
    <definedName name="ＧＷメッセージ一覧" hidden="1">#REF!</definedName>
    <definedName name="henkou" localSheetId="5" hidden="1">#REF!</definedName>
    <definedName name="henkou" hidden="1">#REF!</definedName>
    <definedName name="henkou2" localSheetId="5" hidden="1">#REF!</definedName>
    <definedName name="henkou2" hidden="1">#REF!</definedName>
    <definedName name="henkou3" localSheetId="5" hidden="1">#REF!</definedName>
    <definedName name="henkou3" hidden="1">#REF!</definedName>
    <definedName name="henkou4" localSheetId="5" hidden="1">#REF!</definedName>
    <definedName name="henkou4" hidden="1">#REF!</definedName>
    <definedName name="Ｉ" localSheetId="5" hidden="1">#REF!</definedName>
    <definedName name="Ｉ" hidden="1">#REF!</definedName>
    <definedName name="ｊ" localSheetId="5" hidden="1">#REF!</definedName>
    <definedName name="ｊ" hidden="1">#REF!</definedName>
    <definedName name="ｋ" localSheetId="5" hidden="1">#REF!</definedName>
    <definedName name="ｋ" hidden="1">#REF!</definedName>
    <definedName name="ｋｋ" localSheetId="5" hidden="1">#REF!</definedName>
    <definedName name="ｋｋ" hidden="1">#REF!</definedName>
    <definedName name="ｌ" localSheetId="5" hidden="1">#REF!</definedName>
    <definedName name="ｌ" hidden="1">#REF!</definedName>
    <definedName name="ｍ" localSheetId="5" hidden="1">#REF!</definedName>
    <definedName name="ｍ" hidden="1">#REF!</definedName>
    <definedName name="ＭＭＭＭ" localSheetId="5" hidden="1">#REF!</definedName>
    <definedName name="ＭＭＭＭ" hidden="1">#REF!</definedName>
    <definedName name="ｎ" localSheetId="5" hidden="1">#REF!</definedName>
    <definedName name="ｎ" hidden="1">#REF!</definedName>
    <definedName name="ｐ" localSheetId="5" hidden="1">#REF!</definedName>
    <definedName name="ｐ" hidden="1">#REF!</definedName>
    <definedName name="ＰＰ" localSheetId="5" hidden="1">#REF!</definedName>
    <definedName name="ＰＰ" hidden="1">#REF!</definedName>
    <definedName name="_xlnm.Print_Area" localSheetId="6">【自動反映】経費明細表!$A$1:$L$46</definedName>
    <definedName name="_xlnm.Print_Area" localSheetId="5">【自動反映】様式第1.交付申請書!$A$1:$T$51</definedName>
    <definedName name="_xlnm.Print_Area" localSheetId="3">'【申請者入力】費目別明細書（委託費）'!$A$1:$T$48</definedName>
    <definedName name="_xlnm.Print_Area" localSheetId="1">'【申請者入力】費目別明細書（謝金）'!$A$1:$M$50</definedName>
    <definedName name="_xlnm.Print_Area" localSheetId="4">'【申請者入力】費目別明細書（廃業費）'!$A$1:$R$52</definedName>
    <definedName name="_xlnm.Print_Area" localSheetId="2">'【申請者入力】費目別明細書（旅費）'!$A$1:$R$50</definedName>
    <definedName name="_xlnm.Print_Area" localSheetId="0">【申請者入力】様式第1.交付申請書!$A$1:$L$61</definedName>
    <definedName name="ｑ" localSheetId="5" hidden="1">#REF!</definedName>
    <definedName name="ｑ" localSheetId="4" hidden="1">#REF!</definedName>
    <definedName name="ｑ" hidden="1">#REF!</definedName>
    <definedName name="RD検証" localSheetId="5" hidden="1">#REF!</definedName>
    <definedName name="RD検証" hidden="1">#REF!</definedName>
    <definedName name="rerere" localSheetId="5" hidden="1">#REF!</definedName>
    <definedName name="rerere" hidden="1">#REF!</definedName>
    <definedName name="s" localSheetId="5" hidden="1">#REF!</definedName>
    <definedName name="s" hidden="1">#REF!</definedName>
    <definedName name="SD" localSheetId="5" hidden="1">#REF!</definedName>
    <definedName name="SD" hidden="1">#REF!</definedName>
    <definedName name="ＳＳＳ" localSheetId="5" hidden="1">#REF!</definedName>
    <definedName name="ＳＳＳ" hidden="1">#REF!</definedName>
    <definedName name="test" localSheetId="5" hidden="1">#REF!</definedName>
    <definedName name="test" hidden="1">#REF!</definedName>
    <definedName name="TextRefCopyRangeCount" hidden="1">13</definedName>
    <definedName name="u" localSheetId="5" hidden="1">#REF!</definedName>
    <definedName name="u" hidden="1">#REF!</definedName>
    <definedName name="ｖ" localSheetId="5"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hidden="1">#REF!</definedName>
    <definedName name="x" localSheetId="5" hidden="1">#REF!</definedName>
    <definedName name="x" hidden="1">#REF!</definedName>
    <definedName name="XREF_COLUMN_1" localSheetId="5" hidden="1">#REF!</definedName>
    <definedName name="XREF_COLUMN_1" hidden="1">#REF!</definedName>
    <definedName name="XREF_COLUMN_11" localSheetId="5" hidden="1">#REF!</definedName>
    <definedName name="XREF_COLUMN_11" hidden="1">#REF!</definedName>
    <definedName name="XREF_COLUMN_13" localSheetId="5" hidden="1">#REF!</definedName>
    <definedName name="XREF_COLUMN_13" hidden="1">#REF!</definedName>
    <definedName name="XREF_COLUMN_14" localSheetId="5" hidden="1">#REF!</definedName>
    <definedName name="XREF_COLUMN_14" hidden="1">#REF!</definedName>
    <definedName name="XREF_COLUMN_15" localSheetId="5" hidden="1">#REF!</definedName>
    <definedName name="XREF_COLUMN_15" hidden="1">#REF!</definedName>
    <definedName name="XREF_COLUMN_16" localSheetId="5" hidden="1">#REF!</definedName>
    <definedName name="XREF_COLUMN_16" hidden="1">#REF!</definedName>
    <definedName name="XREF_COLUMN_17" localSheetId="5" hidden="1">#REF!</definedName>
    <definedName name="XREF_COLUMN_17" hidden="1">#REF!</definedName>
    <definedName name="XREF_COLUMN_18" localSheetId="5" hidden="1">#REF!</definedName>
    <definedName name="XREF_COLUMN_18" hidden="1">#REF!</definedName>
    <definedName name="XREF_COLUMN_2" localSheetId="5" hidden="1">#REF!</definedName>
    <definedName name="XREF_COLUMN_2" hidden="1">#REF!</definedName>
    <definedName name="XREF_COLUMN_3" localSheetId="5" hidden="1">#REF!</definedName>
    <definedName name="XREF_COLUMN_3" hidden="1">#REF!</definedName>
    <definedName name="XREF_COLUMN_4" localSheetId="5" hidden="1">#REF!</definedName>
    <definedName name="XREF_COLUMN_4" hidden="1">#REF!</definedName>
    <definedName name="XREF_COLUMN_5" localSheetId="5" hidden="1">#REF!</definedName>
    <definedName name="XREF_COLUMN_5" hidden="1">#REF!</definedName>
    <definedName name="XREF_COLUMN_7" localSheetId="5" hidden="1">#REF!</definedName>
    <definedName name="XREF_COLUMN_7" hidden="1">#REF!</definedName>
    <definedName name="XREF_COLUMN_8" localSheetId="5" hidden="1">#REF!</definedName>
    <definedName name="XREF_COLUMN_8" hidden="1">#REF!</definedName>
    <definedName name="XREF_COLUMN_9" localSheetId="5" hidden="1">#REF!</definedName>
    <definedName name="XREF_COLUMN_9" hidden="1">#REF!</definedName>
    <definedName name="XRefActiveRow" localSheetId="5" hidden="1">#REF!</definedName>
    <definedName name="XRefActiveRow" hidden="1">#REF!</definedName>
    <definedName name="XRefColumnsCount" hidden="1">12</definedName>
    <definedName name="XRefCopy10Row" localSheetId="5" hidden="1">#REF!</definedName>
    <definedName name="XRefCopy10Row" hidden="1">#REF!</definedName>
    <definedName name="XRefCopy11Row" localSheetId="5" hidden="1">#REF!</definedName>
    <definedName name="XRefCopy11Row" hidden="1">#REF!</definedName>
    <definedName name="XRefCopy12" localSheetId="5" hidden="1">#REF!</definedName>
    <definedName name="XRefCopy12" hidden="1">#REF!</definedName>
    <definedName name="XRefCopy12Row" localSheetId="5" hidden="1">#REF!</definedName>
    <definedName name="XRefCopy12Row" hidden="1">#REF!</definedName>
    <definedName name="XRefCopy13" localSheetId="5" hidden="1">#REF!</definedName>
    <definedName name="XRefCopy13" hidden="1">#REF!</definedName>
    <definedName name="XRefCopy13Row" localSheetId="5" hidden="1">#REF!</definedName>
    <definedName name="XRefCopy13Row" hidden="1">#REF!</definedName>
    <definedName name="XRefCopy14Row" localSheetId="5" hidden="1">#REF!</definedName>
    <definedName name="XRefCopy14Row" hidden="1">#REF!</definedName>
    <definedName name="XRefCopy15Row" localSheetId="5" hidden="1">#REF!</definedName>
    <definedName name="XRefCopy15Row" hidden="1">#REF!</definedName>
    <definedName name="XRefCopy16Row" localSheetId="5" hidden="1">#REF!</definedName>
    <definedName name="XRefCopy16Row" hidden="1">#REF!</definedName>
    <definedName name="XRefCopy17Row" localSheetId="5" hidden="1">#REF!</definedName>
    <definedName name="XRefCopy17Row" hidden="1">#REF!</definedName>
    <definedName name="XRefCopy18Row" localSheetId="5" hidden="1">#REF!</definedName>
    <definedName name="XRefCopy18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0Row" localSheetId="5" hidden="1">#REF!</definedName>
    <definedName name="XRefCopy20Row" hidden="1">#REF!</definedName>
    <definedName name="XRefCopy21Row" localSheetId="5" hidden="1">#REF!</definedName>
    <definedName name="XRefCopy21Row" hidden="1">#REF!</definedName>
    <definedName name="XRefCopy22Row" localSheetId="5" hidden="1">#REF!</definedName>
    <definedName name="XRefCopy22Row" hidden="1">#REF!</definedName>
    <definedName name="XRefCopy23Row" localSheetId="5" hidden="1">#REF!</definedName>
    <definedName name="XRefCopy23Row" hidden="1">#REF!</definedName>
    <definedName name="XRefCopy24Row" localSheetId="5" hidden="1">#REF!</definedName>
    <definedName name="XRefCopy24Row" hidden="1">#REF!</definedName>
    <definedName name="XRefCopy25Row" localSheetId="5" hidden="1">#REF!</definedName>
    <definedName name="XRefCopy25Row" hidden="1">#REF!</definedName>
    <definedName name="XRefCopy26Row" localSheetId="5" hidden="1">#REF!</definedName>
    <definedName name="XRefCopy26Row" hidden="1">#REF!</definedName>
    <definedName name="XRefCopy27Row" localSheetId="5" hidden="1">#REF!</definedName>
    <definedName name="XRefCopy27Row" hidden="1">#REF!</definedName>
    <definedName name="XRefCopy28Row" localSheetId="5" hidden="1">#REF!</definedName>
    <definedName name="XRefCopy28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 localSheetId="5" hidden="1">#REF!</definedName>
    <definedName name="XRefCopy31" hidden="1">#REF!</definedName>
    <definedName name="XRefCopy31Row" localSheetId="5" hidden="1">#REF!</definedName>
    <definedName name="XRefCopy31Row" hidden="1">#REF!</definedName>
    <definedName name="XRefCopy32" localSheetId="5" hidden="1">#REF!</definedName>
    <definedName name="XRefCopy32"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3Row"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4Row" hidden="1">#REF!</definedName>
    <definedName name="XRefCopy5" localSheetId="5" hidden="1">#REF!</definedName>
    <definedName name="XRefCopy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Row" localSheetId="5" hidden="1">#REF!</definedName>
    <definedName name="XRefCopy53Row" hidden="1">#REF!</definedName>
    <definedName name="XRefCopy54Row" localSheetId="5" hidden="1">#REF!</definedName>
    <definedName name="XRefCopy54Row" hidden="1">#REF!</definedName>
    <definedName name="XRefCopy5Row" localSheetId="5" hidden="1">#REF!</definedName>
    <definedName name="XRefCopy5Row" hidden="1">#REF!</definedName>
    <definedName name="XRefCopy6" localSheetId="5" hidden="1">#REF!</definedName>
    <definedName name="XRefCopy6" hidden="1">#REF!</definedName>
    <definedName name="XRefCopy6Row" localSheetId="5" hidden="1">#REF!</definedName>
    <definedName name="XRefCopy6Row" hidden="1">#REF!</definedName>
    <definedName name="XRefCopy7Row" localSheetId="5" hidden="1">#REF!</definedName>
    <definedName name="XRefCopy7Row" hidden="1">#REF!</definedName>
    <definedName name="XRefCopy8Row" localSheetId="5" hidden="1">#REF!</definedName>
    <definedName name="XRefCopy8Row" hidden="1">#REF!</definedName>
    <definedName name="XRefCopy9Row" localSheetId="5" hidden="1">#REF!</definedName>
    <definedName name="XRefCopy9Row" hidden="1">#REF!</definedName>
    <definedName name="XRefCopyRangeCount" hidden="1">18</definedName>
    <definedName name="XRefPaste1" localSheetId="5" hidden="1">#REF!</definedName>
    <definedName name="XRefPaste1" hidden="1">#REF!</definedName>
    <definedName name="XRefPaste10Row" localSheetId="5" hidden="1">#REF!</definedName>
    <definedName name="XRefPaste10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Row" localSheetId="5" hidden="1">#REF!</definedName>
    <definedName name="XRefPaste12Row" hidden="1">#REF!</definedName>
    <definedName name="XRefPaste13" localSheetId="5" hidden="1">#REF!</definedName>
    <definedName name="XRefPaste13" hidden="1">#REF!</definedName>
    <definedName name="XRefPaste13Row" localSheetId="5" hidden="1">#REF!</definedName>
    <definedName name="XRefPaste13Row" hidden="1">#REF!</definedName>
    <definedName name="XRefPaste14" localSheetId="5" hidden="1">#REF!</definedName>
    <definedName name="XRefPaste14" hidden="1">#REF!</definedName>
    <definedName name="XRefPaste14Row" localSheetId="5" hidden="1">#REF!</definedName>
    <definedName name="XRefPaste14Row" hidden="1">#REF!</definedName>
    <definedName name="XRefPaste15Row" localSheetId="5" hidden="1">#REF!</definedName>
    <definedName name="XRefPaste15Row" hidden="1">#REF!</definedName>
    <definedName name="XRefPaste16" localSheetId="5" hidden="1">#REF!</definedName>
    <definedName name="XRefPaste16" hidden="1">#REF!</definedName>
    <definedName name="XRefPaste16Row" localSheetId="5" hidden="1">#REF!</definedName>
    <definedName name="XRefPaste16Row" hidden="1">#REF!</definedName>
    <definedName name="XRefPaste17Row" localSheetId="5" hidden="1">#REF!</definedName>
    <definedName name="XRefPaste17Row"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 localSheetId="5" hidden="1">#REF!</definedName>
    <definedName name="XRefPaste2" hidden="1">#REF!</definedName>
    <definedName name="XRefPaste20Row" localSheetId="5" hidden="1">#REF!</definedName>
    <definedName name="XRefPaste20Row"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2Row" hidden="1">#REF!</definedName>
    <definedName name="XRefPaste23" localSheetId="5" hidden="1">#REF!</definedName>
    <definedName name="XRefPaste23" hidden="1">#REF!</definedName>
    <definedName name="XRefPaste23Row" localSheetId="5" hidden="1">#REF!</definedName>
    <definedName name="XRefPaste23Row"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Row" localSheetId="5" hidden="1">#REF!</definedName>
    <definedName name="XRefPaste25Row" hidden="1">#REF!</definedName>
    <definedName name="XRefPaste26Row" localSheetId="5" hidden="1">#REF!</definedName>
    <definedName name="XRefPaste26Row" hidden="1">#REF!</definedName>
    <definedName name="XRefPaste27Row" localSheetId="5" hidden="1">#REF!</definedName>
    <definedName name="XRefPaste27Row"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 localSheetId="5" hidden="1">#REF!</definedName>
    <definedName name="XRefPaste3" hidden="1">#REF!</definedName>
    <definedName name="XRefPaste30" localSheetId="5" hidden="1">#REF!</definedName>
    <definedName name="XRefPaste30" hidden="1">#REF!</definedName>
    <definedName name="XRefPaste30Row" localSheetId="5" hidden="1">#REF!</definedName>
    <definedName name="XRefPaste30Row" localSheetId="4" hidden="1">#REF!</definedName>
    <definedName name="XRefPaste30Row" hidden="1">#REF!</definedName>
    <definedName name="XRefPaste31Row" localSheetId="5" hidden="1">#REF!</definedName>
    <definedName name="XRefPaste31Row" hidden="1">#REF!</definedName>
    <definedName name="XRefPaste32Row" localSheetId="5" hidden="1">#REF!</definedName>
    <definedName name="XRefPaste32Row" hidden="1">#REF!</definedName>
    <definedName name="XRefPaste33Row" localSheetId="5" hidden="1">#REF!</definedName>
    <definedName name="XRefPaste33Row" hidden="1">#REF!</definedName>
    <definedName name="XRefPaste34Row" localSheetId="5" hidden="1">#REF!</definedName>
    <definedName name="XRefPaste34Row" hidden="1">#REF!</definedName>
    <definedName name="XRefPaste35Row" localSheetId="5" hidden="1">#REF!</definedName>
    <definedName name="XRefPaste35Row" hidden="1">#REF!</definedName>
    <definedName name="XRefPaste36Row" localSheetId="5" hidden="1">#REF!</definedName>
    <definedName name="XRefPaste36Row" hidden="1">#REF!</definedName>
    <definedName name="XRefPaste37Row" localSheetId="5" hidden="1">#REF!</definedName>
    <definedName name="XRefPaste37Row" hidden="1">#REF!</definedName>
    <definedName name="XRefPaste3Row" localSheetId="5" hidden="1">#REF!</definedName>
    <definedName name="XRefPaste3Row" hidden="1">#REF!</definedName>
    <definedName name="XRefPaste4Row" localSheetId="5" hidden="1">#REF!</definedName>
    <definedName name="XRefPaste4Row" hidden="1">#REF!</definedName>
    <definedName name="XRefPaste5Row" localSheetId="5" hidden="1">#REF!</definedName>
    <definedName name="XRefPaste5Row" hidden="1">#REF!</definedName>
    <definedName name="XRefPaste6Row" localSheetId="5" hidden="1">#REF!</definedName>
    <definedName name="XRefPaste6Row" hidden="1">#REF!</definedName>
    <definedName name="XRefPaste7Row" localSheetId="5" hidden="1">#REF!</definedName>
    <definedName name="XRefPaste7Row" hidden="1">#REF!</definedName>
    <definedName name="XRefPaste8Row" localSheetId="5" hidden="1">#REF!</definedName>
    <definedName name="XRefPaste8Row" hidden="1">#REF!</definedName>
    <definedName name="XRefPaste9Row" localSheetId="5" hidden="1">#REF!</definedName>
    <definedName name="XRefPaste9Row" hidden="1">#REF!</definedName>
    <definedName name="XRefPasteRangeCount" hidden="1">14</definedName>
    <definedName name="ｘｘｘ" localSheetId="5" hidden="1">#REF!</definedName>
    <definedName name="ｘｘｘ" hidden="1">#REF!</definedName>
    <definedName name="ｘｘｘｘｘｘｘｘｘｘｘｘｘｘ" localSheetId="5" hidden="1">#REF!</definedName>
    <definedName name="ｘｘｘｘｘｘｘｘｘｘｘｘｘｘ" hidden="1">#REF!</definedName>
    <definedName name="ｙ" localSheetId="5" hidden="1">#REF!</definedName>
    <definedName name="ｙ" hidden="1">#REF!</definedName>
    <definedName name="ｚ" localSheetId="5" hidden="1">#REF!</definedName>
    <definedName name="ｚ" hidden="1">#REF!</definedName>
    <definedName name="ZZZ" localSheetId="5" hidden="1">#REF!</definedName>
    <definedName name="ZZZ" hidden="1">#REF!</definedName>
    <definedName name="あああ" localSheetId="5" hidden="1">#REF!</definedName>
    <definedName name="あああ" hidden="1">#REF!</definedName>
    <definedName name="ああああ" localSheetId="5" hidden="1">#REF!</definedName>
    <definedName name="ああああ" hidden="1">#REF!</definedName>
    <definedName name="サンプル" localSheetId="5" hidden="1">#REF!</definedName>
    <definedName name="サンプル" hidden="1">#REF!</definedName>
    <definedName name="タスクドキュメント１" localSheetId="5" hidden="1">#REF!</definedName>
    <definedName name="タスクドキュメント１" hidden="1">#REF!</definedName>
    <definedName name="プレーヤー区分" localSheetId="5"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5" hidden="1">#REF!</definedName>
    <definedName name="安藤" localSheetId="4" hidden="1">#REF!</definedName>
    <definedName name="安藤" hidden="1">#REF!</definedName>
    <definedName name="改ページ" localSheetId="5" hidden="1">#REF!</definedName>
    <definedName name="改ページ" hidden="1">#REF!</definedName>
    <definedName name="外部ユーザ入力情報新" localSheetId="5" hidden="1">#REF!</definedName>
    <definedName name="外部ユーザ入力情報新" hidden="1">#REF!</definedName>
    <definedName name="関連表" localSheetId="5" hidden="1">#REF!</definedName>
    <definedName name="関連表" hidden="1">#REF!</definedName>
    <definedName name="共通部" localSheetId="5"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5" hidden="1">#REF!</definedName>
    <definedName name="更新履歴" localSheetId="4" hidden="1">#REF!</definedName>
    <definedName name="更新履歴" hidden="1">#REF!</definedName>
    <definedName name="項目条件" localSheetId="5" hidden="1">#REF!</definedName>
    <definedName name="項目条件" hidden="1">#REF!</definedName>
    <definedName name="参考出力イメージ" localSheetId="5" hidden="1">#REF!</definedName>
    <definedName name="参考出力イメージ" hidden="1">#REF!</definedName>
    <definedName name="資料" localSheetId="5" hidden="1">#REF!</definedName>
    <definedName name="資料" hidden="1">#REF!</definedName>
    <definedName name="住所区分" localSheetId="5" hidden="1">#REF!</definedName>
    <definedName name="住所区分" hidden="1">#REF!</definedName>
    <definedName name="詳細" localSheetId="5" hidden="1">#REF!</definedName>
    <definedName name="詳細" hidden="1">#REF!</definedName>
    <definedName name="束原" localSheetId="5"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5" hidden="1">#REF!</definedName>
    <definedName name="汎用共通部" localSheetId="4" hidden="1">#REF!</definedName>
    <definedName name="汎用共通部" hidden="1">#REF!</definedName>
    <definedName name="表1" localSheetId="5" hidden="1">#REF!</definedName>
    <definedName name="表1" hidden="1">#REF!</definedName>
    <definedName name="補足説明※２" localSheetId="5"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62" l="1"/>
  <c r="G10" i="62" l="1"/>
  <c r="G27" i="62"/>
  <c r="H27" i="62"/>
  <c r="B31" i="63"/>
  <c r="B32" i="63"/>
  <c r="B33" i="63"/>
  <c r="B34" i="63"/>
  <c r="B35" i="63"/>
  <c r="B36" i="63"/>
  <c r="B37" i="63"/>
  <c r="B38" i="63"/>
  <c r="B39" i="63"/>
  <c r="B40" i="63"/>
  <c r="B41" i="63"/>
  <c r="B42" i="63"/>
  <c r="B43" i="63"/>
  <c r="B44" i="63"/>
  <c r="B45" i="63"/>
  <c r="B46" i="63"/>
  <c r="B47" i="63"/>
  <c r="B48" i="63"/>
  <c r="B49" i="63"/>
  <c r="B50" i="63"/>
  <c r="G14" i="62"/>
  <c r="E34" i="35"/>
  <c r="E33" i="35"/>
  <c r="E32" i="35"/>
  <c r="E31" i="35"/>
  <c r="C18" i="35"/>
  <c r="N6" i="35"/>
  <c r="N5" i="35"/>
  <c r="N4" i="35"/>
  <c r="P28" i="35"/>
  <c r="N28" i="35"/>
  <c r="K28" i="35"/>
  <c r="H28" i="35"/>
  <c r="F28" i="35"/>
  <c r="C28" i="35"/>
  <c r="G15" i="62" l="1"/>
  <c r="H28" i="62"/>
  <c r="G28" i="62"/>
  <c r="H26" i="62"/>
  <c r="G26" i="62"/>
  <c r="H25" i="62"/>
  <c r="G25" i="62"/>
  <c r="H24" i="62"/>
  <c r="G24" i="62"/>
  <c r="H23" i="62"/>
  <c r="G23" i="62"/>
  <c r="H22" i="62"/>
  <c r="G22" i="62"/>
  <c r="H21" i="62"/>
  <c r="G21" i="62"/>
  <c r="H20" i="62"/>
  <c r="G20" i="62"/>
  <c r="H19" i="62"/>
  <c r="G19" i="62"/>
  <c r="G6" i="62"/>
  <c r="G33" i="62" l="1"/>
  <c r="H48" i="11" s="1"/>
  <c r="G34" i="62"/>
  <c r="G35" i="62" s="1"/>
  <c r="H49" i="11" l="1"/>
  <c r="B27" i="44"/>
  <c r="H50" i="11" l="1"/>
  <c r="Q2" i="35"/>
  <c r="O2" i="35"/>
  <c r="L2" i="35"/>
  <c r="G38" i="62"/>
  <c r="B48" i="59"/>
  <c r="B47" i="59"/>
  <c r="B46" i="59"/>
  <c r="B45" i="59"/>
  <c r="B44" i="59"/>
  <c r="B43" i="59"/>
  <c r="B42" i="59"/>
  <c r="B41" i="59"/>
  <c r="B40" i="59"/>
  <c r="B39" i="59"/>
  <c r="B38" i="59"/>
  <c r="B37" i="59"/>
  <c r="B36" i="59"/>
  <c r="B35" i="59"/>
  <c r="B34" i="59"/>
  <c r="B33" i="59"/>
  <c r="B32" i="59"/>
  <c r="B31" i="59"/>
  <c r="B30" i="59"/>
  <c r="B29" i="59"/>
  <c r="B48" i="51"/>
  <c r="B47" i="51"/>
  <c r="B46" i="51"/>
  <c r="B45" i="51"/>
  <c r="B44" i="51"/>
  <c r="B43" i="51"/>
  <c r="B42" i="51"/>
  <c r="B41" i="51"/>
  <c r="B40" i="51"/>
  <c r="B39" i="51"/>
  <c r="B38" i="51"/>
  <c r="B37" i="51"/>
  <c r="B36" i="51"/>
  <c r="B35" i="51"/>
  <c r="B34" i="51"/>
  <c r="B33" i="51"/>
  <c r="B32" i="51"/>
  <c r="B31" i="51"/>
  <c r="B30" i="51"/>
  <c r="B29" i="51"/>
  <c r="B46" i="44"/>
  <c r="B45" i="44"/>
  <c r="B44" i="44"/>
  <c r="B43" i="44"/>
  <c r="B42" i="44"/>
  <c r="B41" i="44"/>
  <c r="B40" i="44"/>
  <c r="B39" i="44"/>
  <c r="B38" i="44"/>
  <c r="B37" i="44"/>
  <c r="B36" i="44"/>
  <c r="B35" i="44"/>
  <c r="B34" i="44"/>
  <c r="B33" i="44"/>
  <c r="B32" i="44"/>
  <c r="B31" i="44"/>
  <c r="B30" i="44"/>
  <c r="B29" i="44"/>
  <c r="B28" i="44"/>
  <c r="H52" i="11" l="1"/>
  <c r="H39" i="62"/>
  <c r="G37" i="62"/>
  <c r="H43" i="62" l="1"/>
  <c r="G43" i="62" s="1"/>
  <c r="G41" i="62"/>
  <c r="H54" i="11" s="1"/>
  <c r="C37" i="35" s="1"/>
  <c r="H51" i="11"/>
  <c r="H53" i="11" l="1"/>
  <c r="G42" i="62"/>
  <c r="H55" i="11" s="1"/>
  <c r="C40" i="35" s="1"/>
  <c r="H56" i="11" l="1"/>
  <c r="C43" i="35" s="1"/>
</calcChain>
</file>

<file path=xl/sharedStrings.xml><?xml version="1.0" encoding="utf-8"?>
<sst xmlns="http://schemas.openxmlformats.org/spreadsheetml/2006/main" count="945" uniqueCount="278">
  <si>
    <t>0110_交付申請番号</t>
  </si>
  <si>
    <t>0120_補助事業者名</t>
    <rPh sb="5" eb="10">
      <t>ホジョジギョウシャ</t>
    </rPh>
    <rPh sb="10" eb="11">
      <t>メイ</t>
    </rPh>
    <phoneticPr fontId="4"/>
  </si>
  <si>
    <t>0130_共同申請者名</t>
  </si>
  <si>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</si>
  <si>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</si>
  <si>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</si>
  <si>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</si>
  <si>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</si>
  <si>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</si>
  <si>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</si>
  <si>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</si>
  <si>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提出あり</t>
    <rPh sb="0" eb="2">
      <t>テイシュツ</t>
    </rPh>
    <phoneticPr fontId="5"/>
  </si>
  <si>
    <t>A</t>
    <phoneticPr fontId="5"/>
  </si>
  <si>
    <t>B</t>
    <phoneticPr fontId="5"/>
  </si>
  <si>
    <t>C</t>
    <phoneticPr fontId="5"/>
  </si>
  <si>
    <t>D</t>
    <phoneticPr fontId="5"/>
  </si>
  <si>
    <t>E</t>
    <phoneticPr fontId="5"/>
  </si>
  <si>
    <t>F</t>
    <phoneticPr fontId="5"/>
  </si>
  <si>
    <t>I</t>
    <phoneticPr fontId="5"/>
  </si>
  <si>
    <t>廃業支援費</t>
    <rPh sb="0" eb="2">
      <t>ハイギョウ</t>
    </rPh>
    <rPh sb="2" eb="4">
      <t>シエン</t>
    </rPh>
    <rPh sb="4" eb="5">
      <t>ヒ</t>
    </rPh>
    <phoneticPr fontId="5"/>
  </si>
  <si>
    <t>在庫廃棄費</t>
    <rPh sb="0" eb="2">
      <t>ザイコ</t>
    </rPh>
    <rPh sb="2" eb="4">
      <t>ハイキ</t>
    </rPh>
    <rPh sb="4" eb="5">
      <t>ヒ</t>
    </rPh>
    <phoneticPr fontId="5"/>
  </si>
  <si>
    <t>解体費</t>
    <rPh sb="0" eb="3">
      <t>カイタイヒ</t>
    </rPh>
    <phoneticPr fontId="5"/>
  </si>
  <si>
    <t>原状回復費</t>
    <rPh sb="0" eb="5">
      <t>ゲンジョウカイフクヒ</t>
    </rPh>
    <phoneticPr fontId="5"/>
  </si>
  <si>
    <t>リースの解約費</t>
    <rPh sb="4" eb="7">
      <t>カイヤクヒ</t>
    </rPh>
    <phoneticPr fontId="5"/>
  </si>
  <si>
    <t>経費コード</t>
    <rPh sb="0" eb="2">
      <t>ケイヒ</t>
    </rPh>
    <phoneticPr fontId="5"/>
  </si>
  <si>
    <t>経費区分</t>
    <rPh sb="0" eb="2">
      <t>ケイヒ</t>
    </rPh>
    <rPh sb="2" eb="4">
      <t>クブン</t>
    </rPh>
    <phoneticPr fontId="5"/>
  </si>
  <si>
    <t>謝金</t>
    <phoneticPr fontId="5"/>
  </si>
  <si>
    <t>旅費</t>
    <phoneticPr fontId="5"/>
  </si>
  <si>
    <t>G</t>
    <phoneticPr fontId="5"/>
  </si>
  <si>
    <t>H</t>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</si>
  <si>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</si>
  <si>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</si>
  <si>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</si>
  <si>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</si>
  <si>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</si>
  <si>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</si>
  <si>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</si>
  <si>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</si>
  <si>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</si>
  <si>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</si>
  <si>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</si>
  <si>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</si>
  <si>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</si>
  <si>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</si>
  <si>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</si>
  <si>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交付申請番号</t>
    <rPh sb="0" eb="6">
      <t>コウフシンセイバンゴウ</t>
    </rPh>
    <phoneticPr fontId="5"/>
  </si>
  <si>
    <t>補助事業者名</t>
    <rPh sb="0" eb="6">
      <t>ホジョジギョウシャメイ</t>
    </rPh>
    <phoneticPr fontId="5"/>
  </si>
  <si>
    <t>『採択通知書』に記載のある「補助事業者名」を入力してください。</t>
    <phoneticPr fontId="5"/>
  </si>
  <si>
    <t>共同申請者名</t>
    <rPh sb="0" eb="6">
      <t>キョウドウシンセイシャメイ</t>
    </rPh>
    <phoneticPr fontId="5"/>
  </si>
  <si>
    <t>『採択通知書』に記載のある場合、「共同申請者名」を入力してください。
※複数記載がある場合は『;』(半角セミコロン)で区切って入力してください。</t>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</si>
  <si>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</si>
  <si>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</si>
  <si>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</si>
  <si>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</si>
  <si>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</si>
  <si>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</si>
  <si>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</si>
  <si>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</si>
  <si>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</si>
  <si>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</si>
  <si>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</si>
  <si>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</si>
  <si>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補助対象経費（事業費）の合計額（単位：円）</t>
  </si>
  <si>
    <t>事業費の交付予定額（単位：円）</t>
    <rPh sb="0" eb="3">
      <t>ジギョウヒ</t>
    </rPh>
    <rPh sb="4" eb="6">
      <t>コウフ</t>
    </rPh>
    <rPh sb="6" eb="8">
      <t>ヨテイ</t>
    </rPh>
    <rPh sb="8" eb="9">
      <t>ガク</t>
    </rPh>
    <rPh sb="10" eb="12">
      <t>タンイ</t>
    </rPh>
    <rPh sb="13" eb="14">
      <t>エン</t>
    </rPh>
    <phoneticPr fontId="5"/>
  </si>
  <si>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</si>
  <si>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</si>
  <si>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</si>
  <si>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</si>
  <si>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</si>
  <si>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</si>
  <si>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</si>
  <si>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</si>
  <si>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</si>
  <si>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</si>
  <si>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</si>
  <si>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</si>
  <si>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</si>
  <si>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</si>
  <si>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共同申請者名：</t>
    <rPh sb="0" eb="5">
      <t>キョウドウシンセイシャ</t>
    </rPh>
    <rPh sb="5" eb="6">
      <t>メイ</t>
    </rPh>
    <phoneticPr fontId="22"/>
  </si>
  <si>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</si>
  <si>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</si>
  <si>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</si>
  <si>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</si>
  <si>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</si>
  <si>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</si>
  <si>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</si>
  <si>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</si>
  <si>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</si>
  <si>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</si>
  <si>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</si>
  <si>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</si>
  <si>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</si>
  <si>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</si>
  <si>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</si>
  <si>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</si>
  <si>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</si>
  <si>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</si>
  <si>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</si>
  <si>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</si>
  <si>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</si>
  <si>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</si>
  <si>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</si>
  <si>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</si>
  <si>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</si>
  <si>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</si>
  <si>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</si>
  <si>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</si>
  <si>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1010_Ⅰ.事業費の申請経費の合計金額</t>
    <phoneticPr fontId="5"/>
  </si>
  <si>
    <t>1020_Ⅰ.事業費の交付予定額</t>
    <phoneticPr fontId="5"/>
  </si>
  <si>
    <t>事業費の補助対象経費（税抜き、単位：円）</t>
    <rPh sb="4" eb="8">
      <t>ホジョタイショウ</t>
    </rPh>
    <rPh sb="8" eb="10">
      <t>ケイヒ</t>
    </rPh>
    <rPh sb="11" eb="13">
      <t>ゼイヌ</t>
    </rPh>
    <rPh sb="15" eb="17">
      <t>タンイ</t>
    </rPh>
    <rPh sb="18" eb="19">
      <t>エン</t>
    </rPh>
    <phoneticPr fontId="3"/>
  </si>
  <si>
    <t>事業費の補助金交付申請額（税抜き、単位：円）</t>
    <rPh sb="4" eb="7">
      <t>ホジョキン</t>
    </rPh>
    <rPh sb="7" eb="12">
      <t>コウフシンセイガク</t>
    </rPh>
    <rPh sb="13" eb="15">
      <t>ゼイヌ</t>
    </rPh>
    <rPh sb="17" eb="19">
      <t>タンイ</t>
    </rPh>
    <rPh sb="20" eb="21">
      <t>エン</t>
    </rPh>
    <phoneticPr fontId="3"/>
  </si>
  <si>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</si>
  <si>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</si>
  <si>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</si>
  <si>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</si>
  <si>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</si>
  <si>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</si>
  <si>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</si>
  <si>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</si>
  <si>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項目</t>
    <rPh sb="0" eb="2">
      <t>コウモク</t>
    </rPh>
    <phoneticPr fontId="5"/>
  </si>
  <si>
    <t>事業費の交付予定額（単位：円）</t>
  </si>
  <si>
    <t>金額</t>
    <rPh sb="0" eb="2">
      <t>キンガク</t>
    </rPh>
    <phoneticPr fontId="5"/>
  </si>
  <si>
    <t>数値</t>
    <rPh sb="0" eb="2">
      <t>スウチ</t>
    </rPh>
    <phoneticPr fontId="5"/>
  </si>
  <si>
    <t>プルダウン選択</t>
    <rPh sb="5" eb="7">
      <t>センタク</t>
    </rPh>
    <phoneticPr fontId="26"/>
  </si>
  <si>
    <t>委託費</t>
    <rPh sb="0" eb="3">
      <t>イタクヒ</t>
    </rPh>
    <phoneticPr fontId="26"/>
  </si>
  <si>
    <t>提出なし</t>
    <rPh sb="0" eb="2">
      <t>テイシュツ</t>
    </rPh>
    <phoneticPr fontId="5"/>
  </si>
  <si>
    <t>提出なし</t>
    <rPh sb="0" eb="2">
      <t>テイシュツ</t>
    </rPh>
    <phoneticPr fontId="26"/>
  </si>
  <si>
    <t>半角数値を入力</t>
    <rPh sb="0" eb="4">
      <t>ハンカクスウチ</t>
    </rPh>
    <rPh sb="5" eb="7">
      <t>ニュウリョク</t>
    </rPh>
    <phoneticPr fontId="26"/>
  </si>
  <si>
    <t>e</t>
    <phoneticPr fontId="26"/>
  </si>
  <si>
    <t>謝金</t>
    <rPh sb="0" eb="2">
      <t>シャキン</t>
    </rPh>
    <phoneticPr fontId="26"/>
  </si>
  <si>
    <t>〇</t>
    <phoneticPr fontId="26"/>
  </si>
  <si>
    <t>✕</t>
    <phoneticPr fontId="26"/>
  </si>
  <si>
    <t>旅費</t>
    <rPh sb="0" eb="2">
      <t>リョヒ</t>
    </rPh>
    <phoneticPr fontId="26"/>
  </si>
  <si>
    <t>本見積先
（発注予定先）</t>
    <rPh sb="0" eb="3">
      <t>ホンミツモリ</t>
    </rPh>
    <rPh sb="3" eb="4">
      <t>サキ</t>
    </rPh>
    <rPh sb="6" eb="10">
      <t>ハッチュウヨテイ</t>
    </rPh>
    <rPh sb="10" eb="11">
      <t>サキ</t>
    </rPh>
    <phoneticPr fontId="5"/>
  </si>
  <si>
    <t>補足証憑
(2者以上の断り証憑)</t>
    <rPh sb="0" eb="2">
      <t>ホソク</t>
    </rPh>
    <rPh sb="2" eb="4">
      <t>ショウヒョウ</t>
    </rPh>
    <phoneticPr fontId="5"/>
  </si>
  <si>
    <t>補足証憑
(専門家の職位等を確認できる資料)</t>
    <rPh sb="0" eb="2">
      <t>ホソク</t>
    </rPh>
    <rPh sb="2" eb="4">
      <t>ショウヒョウ</t>
    </rPh>
    <rPh sb="6" eb="9">
      <t>センモンカ</t>
    </rPh>
    <rPh sb="10" eb="12">
      <t>ショクイ</t>
    </rPh>
    <rPh sb="12" eb="13">
      <t>トウ</t>
    </rPh>
    <rPh sb="14" eb="16">
      <t>カクニン</t>
    </rPh>
    <rPh sb="19" eb="21">
      <t>シリョウ</t>
    </rPh>
    <phoneticPr fontId="5"/>
  </si>
  <si>
    <t>補足証憑
(基準謝金単価を確認できる資料)</t>
    <rPh sb="0" eb="2">
      <t>ホソク</t>
    </rPh>
    <rPh sb="2" eb="4">
      <t>ショウヒョウ</t>
    </rPh>
    <rPh sb="6" eb="8">
      <t>キジュン</t>
    </rPh>
    <rPh sb="8" eb="12">
      <t>シャキンタンカ</t>
    </rPh>
    <rPh sb="13" eb="15">
      <t>カクニン</t>
    </rPh>
    <rPh sb="18" eb="20">
      <t>シリョウ</t>
    </rPh>
    <phoneticPr fontId="5"/>
  </si>
  <si>
    <t>補足証憑
(ビジネスパックの内容・正規交通料金が確認できる資料)</t>
    <rPh sb="0" eb="2">
      <t>ホソク</t>
    </rPh>
    <rPh sb="2" eb="4">
      <t>ショウヒョウ</t>
    </rPh>
    <rPh sb="14" eb="16">
      <t>ナイヨウ</t>
    </rPh>
    <rPh sb="17" eb="19">
      <t>セイキ</t>
    </rPh>
    <rPh sb="19" eb="23">
      <t>コウツウリョウキン</t>
    </rPh>
    <rPh sb="24" eb="26">
      <t>カクニン</t>
    </rPh>
    <rPh sb="29" eb="31">
      <t>シリョウ</t>
    </rPh>
    <phoneticPr fontId="5"/>
  </si>
  <si>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</si>
  <si>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</si>
  <si>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</si>
  <si>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</si>
  <si>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</si>
  <si>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</si>
  <si>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</si>
  <si>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</si>
  <si>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</si>
  <si>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</si>
  <si>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</si>
  <si>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</si>
  <si>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</si>
  <si>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</si>
  <si>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</si>
  <si>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</si>
  <si>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</si>
  <si>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①複数の見積の中で最低金額のため</t>
    <rPh sb="1" eb="3">
      <t>フクスウ</t>
    </rPh>
    <rPh sb="4" eb="6">
      <t>ミツモ</t>
    </rPh>
    <rPh sb="7" eb="8">
      <t>ナカ</t>
    </rPh>
    <rPh sb="9" eb="13">
      <t>サイテイキンガク</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</si>
  <si>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</si>
  <si>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経費No.</t>
    <rPh sb="0" eb="2">
      <t>ケイヒ</t>
    </rPh>
    <phoneticPr fontId="10"/>
  </si>
  <si>
    <t>経費区分</t>
    <rPh sb="0" eb="4">
      <t>ケイヒクブン</t>
    </rPh>
    <phoneticPr fontId="10"/>
  </si>
  <si>
    <t>経費名</t>
    <rPh sb="0" eb="2">
      <t>ケイヒ</t>
    </rPh>
    <rPh sb="2" eb="3">
      <t>メイ</t>
    </rPh>
    <phoneticPr fontId="10"/>
  </si>
  <si>
    <t>経費の内容と必要性</t>
    <rPh sb="0" eb="2">
      <t>ケイヒ</t>
    </rPh>
    <rPh sb="3" eb="5">
      <t>ナイヨウ</t>
    </rPh>
    <rPh sb="6" eb="9">
      <t>ヒツヨウセイ</t>
    </rPh>
    <phoneticPr fontId="10"/>
  </si>
  <si>
    <t>見積依頼書</t>
    <rPh sb="0" eb="2">
      <t>ミツモリ</t>
    </rPh>
    <rPh sb="2" eb="5">
      <t>イライショ</t>
    </rPh>
    <phoneticPr fontId="10"/>
  </si>
  <si>
    <t>見積書</t>
    <rPh sb="0" eb="3">
      <t>ミツモリショ</t>
    </rPh>
    <phoneticPr fontId="10"/>
  </si>
  <si>
    <t>公認会計士</t>
    <rPh sb="0" eb="5">
      <t>コウニンカイケイシ</t>
    </rPh>
    <phoneticPr fontId="5"/>
  </si>
  <si>
    <t>税理士</t>
    <rPh sb="0" eb="3">
      <t>ゼイリシ</t>
    </rPh>
    <phoneticPr fontId="5"/>
  </si>
  <si>
    <t>中小企業診断士</t>
    <rPh sb="0" eb="7">
      <t>チュウショウキギョウシンダンシ</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</si>
  <si>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</si>
  <si>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　ー謝金</t>
    <rPh sb="2" eb="4">
      <t>シャキン</t>
    </rPh>
    <phoneticPr fontId="26"/>
  </si>
  <si>
    <t>　ー旅費</t>
    <rPh sb="2" eb="4">
      <t>リョヒ</t>
    </rPh>
    <phoneticPr fontId="5"/>
  </si>
  <si>
    <t>専門家等への依頼状・就任依頼書</t>
    <rPh sb="0" eb="3">
      <t>センモンカ</t>
    </rPh>
    <rPh sb="3" eb="4">
      <t>トウ</t>
    </rPh>
    <rPh sb="6" eb="9">
      <t>イライジョウ</t>
    </rPh>
    <rPh sb="10" eb="12">
      <t>シュウニン</t>
    </rPh>
    <rPh sb="12" eb="15">
      <t>イライショ</t>
    </rPh>
    <phoneticPr fontId="5"/>
  </si>
  <si>
    <t>旅行代理店の利用</t>
    <rPh sb="0" eb="5">
      <t>リョコウダイリテン</t>
    </rPh>
    <rPh sb="6" eb="8">
      <t>リヨウ</t>
    </rPh>
    <phoneticPr fontId="5"/>
  </si>
  <si>
    <t>ビジネスパックの利用</t>
    <rPh sb="8" eb="10">
      <t>リヨウ</t>
    </rPh>
    <phoneticPr fontId="5"/>
  </si>
  <si>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</si>
  <si>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</si>
  <si>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</si>
  <si>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</si>
  <si>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</si>
  <si>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t>本見積先
（発注予定先）</t>
    <rPh sb="0" eb="3">
      <t>ホンミツモリサキ0</t>
    </rPh>
    <phoneticPr fontId="5"/>
  </si>
  <si>
    <t>プルダウン選択</t>
    <rPh sb="5" eb="7">
      <t>センタク</t>
    </rPh>
    <phoneticPr fontId="5"/>
  </si>
  <si>
    <t>5.交付申請_申請額</t>
    <rPh sb="2" eb="4">
      <t>コウフ</t>
    </rPh>
    <rPh sb="4" eb="6">
      <t>シンセイ</t>
    </rPh>
    <rPh sb="7" eb="9">
      <t>シンセイ</t>
    </rPh>
    <rPh sb="9" eb="10">
      <t>ガク</t>
    </rPh>
    <phoneticPr fontId="5"/>
  </si>
  <si>
    <t>0.記入日（ご記入いただいた日付を「様式第1.交付申請書」の提出日とします）</t>
    <rPh sb="2" eb="5">
      <t>キニュウビ</t>
    </rPh>
    <phoneticPr fontId="5"/>
  </si>
  <si>
    <t>半角数字2桁で入力してください。</t>
    <phoneticPr fontId="5"/>
  </si>
  <si>
    <t>補助事業の目的及び内容を簡潔に記載してください。</t>
    <rPh sb="0" eb="4">
      <t>ホジョジギョウ</t>
    </rPh>
    <rPh sb="7" eb="8">
      <t>オヨ</t>
    </rPh>
    <rPh sb="9" eb="11">
      <t>ナイヨウ</t>
    </rPh>
    <rPh sb="12" eb="14">
      <t>カンケツ</t>
    </rPh>
    <phoneticPr fontId="5"/>
  </si>
  <si>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</si>
  <si>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</si>
  <si>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</si>
  <si>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</si>
  <si>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</si>
  <si>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資格の種類
（T列がその他の場合）</t>
    <rPh sb="0" eb="2">
      <t>シカク</t>
    </rPh>
    <rPh sb="3" eb="5">
      <t>シュルイ</t>
    </rPh>
    <rPh sb="8" eb="9">
      <t>レツ</t>
    </rPh>
    <rPh sb="12" eb="13">
      <t>タ</t>
    </rPh>
    <rPh sb="14" eb="16">
      <t>バアイ</t>
    </rPh>
    <phoneticPr fontId="5"/>
  </si>
  <si>
    <t>弁護士</t>
    <rPh sb="0" eb="3">
      <t>ベンゴシ</t>
    </rPh>
    <phoneticPr fontId="5"/>
  </si>
  <si>
    <t>その他</t>
    <rPh sb="2" eb="3">
      <t>ホカ</t>
    </rPh>
    <phoneticPr fontId="5"/>
  </si>
  <si>
    <t>資格名をご記入ください</t>
    <rPh sb="0" eb="3">
      <t>シカクメイ</t>
    </rPh>
    <rPh sb="5" eb="7">
      <t>キニュウ</t>
    </rPh>
    <phoneticPr fontId="5"/>
  </si>
  <si>
    <t>依頼先の専門家名</t>
    <rPh sb="0" eb="3">
      <t>イライサキ</t>
    </rPh>
    <rPh sb="4" eb="8">
      <t>センモンカメイ</t>
    </rPh>
    <phoneticPr fontId="5"/>
  </si>
  <si>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</si>
  <si>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</si>
  <si>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上限1※公募要領上</t>
    <rPh sb="0" eb="2">
      <t>ジョウゲン</t>
    </rPh>
    <rPh sb="4" eb="9">
      <t>コウボヨウリョウジョウ</t>
    </rPh>
    <phoneticPr fontId="5"/>
  </si>
  <si>
    <t>【自動反映】様式第1.交付申請書へ</t>
  </si>
  <si>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</si>
  <si>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</si>
  <si>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5120_事業費の補助対象経費（税抜き、単位：円）</t>
    <rPh sb="9" eb="13">
      <t>ホジョタイショウ</t>
    </rPh>
    <rPh sb="13" eb="15">
      <t>ケイヒ</t>
    </rPh>
    <rPh sb="16" eb="18">
      <t>ゼイヌ</t>
    </rPh>
    <rPh sb="20" eb="22">
      <t>タンイ</t>
    </rPh>
    <rPh sb="23" eb="24">
      <t>エン</t>
    </rPh>
    <phoneticPr fontId="1"/>
  </si>
  <si>
    <t>5130_事業費の補助金交付申請額（税抜き、単位：円）</t>
    <rPh sb="9" eb="12">
      <t>ホジョキン</t>
    </rPh>
    <rPh sb="12" eb="17">
      <t>コウフシンセイガク</t>
    </rPh>
    <rPh sb="18" eb="20">
      <t>ゼイヌ</t>
    </rPh>
    <rPh sb="22" eb="24">
      <t>タンイ</t>
    </rPh>
    <rPh sb="25" eb="26">
      <t>エン</t>
    </rPh>
    <phoneticPr fontId="1"/>
  </si>
  <si>
    <t>5220_廃業費の補助対象経費（税抜き、単位：円）</t>
    <rPh sb="9" eb="13">
      <t>ホジョタイショウ</t>
    </rPh>
    <rPh sb="13" eb="15">
      <t>ケイヒ</t>
    </rPh>
    <rPh sb="16" eb="18">
      <t>ゼイヌ</t>
    </rPh>
    <rPh sb="20" eb="22">
      <t>タンイ</t>
    </rPh>
    <rPh sb="23" eb="24">
      <t>エン</t>
    </rPh>
    <phoneticPr fontId="1"/>
  </si>
  <si>
    <t>5230_廃業費の補助金交付申請額（税抜き、単位：円）</t>
    <rPh sb="9" eb="12">
      <t>ホジョキン</t>
    </rPh>
    <rPh sb="12" eb="17">
      <t>コウフシンセイガク</t>
    </rPh>
    <rPh sb="18" eb="20">
      <t>ゼイヌ</t>
    </rPh>
    <rPh sb="22" eb="24">
      <t>タンイ</t>
    </rPh>
    <rPh sb="25" eb="26">
      <t>エン</t>
    </rPh>
    <phoneticPr fontId="1"/>
  </si>
  <si>
    <t>半角数字で入力してください。
公募申請時の金額を入力してください。
※公募申請フォーム[5010_補助対象経費（事業費）の合計額（単位：円）]をご参照ください。</t>
    <phoneticPr fontId="1"/>
  </si>
  <si>
    <t>半角数字で入力してください。
公募申請時の金額を入力してください。
※公募申請フォーム[5020_事業費の交付予定額（単位：円）]をご参照ください。</t>
    <rPh sb="15" eb="17">
      <t>コウボ</t>
    </rPh>
    <rPh sb="17" eb="19">
      <t>シンセイ</t>
    </rPh>
    <rPh sb="19" eb="20">
      <t>ジ</t>
    </rPh>
    <rPh sb="21" eb="23">
      <t>キンガク</t>
    </rPh>
    <rPh sb="24" eb="26">
      <t>ニュウリョク</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</si>
  <si>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</si>
  <si>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廃業費の交付予定額（単位：円）</t>
    <phoneticPr fontId="5"/>
  </si>
  <si>
    <t>半角数字で入力してください。
公募申請時の金額を入力してください。
※公募申請フォーム[5420_廃業費の交付予定額（単位：円）]をご参照ください。
経費が無い場合、「0」と入力してください。</t>
    <phoneticPr fontId="1"/>
  </si>
  <si>
    <t>廃業費</t>
    <rPh sb="0" eb="3">
      <t>ハイギョウヒ</t>
    </rPh>
    <phoneticPr fontId="26"/>
  </si>
  <si>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</si>
  <si>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</si>
  <si>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</si>
  <si>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</si>
  <si>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</si>
  <si>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提出あり</t>
    <rPh sb="0" eb="2">
      <t>テイシュツ</t>
    </rPh>
    <phoneticPr fontId="26"/>
  </si>
  <si>
    <t>プルダウン戦選択</t>
    <rPh sb="5" eb="6">
      <t>セン</t>
    </rPh>
    <rPh sb="6" eb="8">
      <t>センタク</t>
    </rPh>
    <phoneticPr fontId="26"/>
  </si>
  <si>
    <t>本見積先（発注予定先）</t>
    <rPh sb="0" eb="3">
      <t>ホンミツモリ</t>
    </rPh>
    <rPh sb="3" eb="4">
      <t>サキ</t>
    </rPh>
    <rPh sb="5" eb="9">
      <t>ハッチュウヨテイ</t>
    </rPh>
    <rPh sb="9" eb="10">
      <t>サキ</t>
    </rPh>
    <phoneticPr fontId="5"/>
  </si>
  <si>
    <t>契約書
(現行締結済)</t>
    <rPh sb="0" eb="3">
      <t>ケイヤクショ</t>
    </rPh>
    <rPh sb="5" eb="7">
      <t>ゲンコウ</t>
    </rPh>
    <rPh sb="7" eb="10">
      <t>テイケツスミ</t>
    </rPh>
    <phoneticPr fontId="5"/>
  </si>
  <si>
    <t>委託費</t>
    <rPh sb="0" eb="3">
      <t>イタクヒ</t>
    </rPh>
    <phoneticPr fontId="5"/>
  </si>
  <si>
    <t>　ー委託費</t>
    <phoneticPr fontId="5"/>
  </si>
  <si>
    <t>中小企業生産性革命推進事業　事業承継・Ｍ＆Ａ補助金（PMI 専門家活用枠）交付申請書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5"/>
  </si>
  <si>
    <t>PMIを依頼する
専門家の種類</t>
    <rPh sb="4" eb="6">
      <t>イライ</t>
    </rPh>
    <rPh sb="9" eb="12">
      <t>センモンカ</t>
    </rPh>
    <rPh sb="13" eb="15">
      <t>シュルイ</t>
    </rPh>
    <phoneticPr fontId="5"/>
  </si>
  <si>
    <t>経営コンサルタント</t>
    <rPh sb="0" eb="2">
      <t>ケイエイ</t>
    </rPh>
    <phoneticPr fontId="5"/>
  </si>
  <si>
    <t>●同時申請を行う場合</t>
    <rPh sb="1" eb="5">
      <t>ドウジシンセイ</t>
    </rPh>
    <rPh sb="6" eb="7">
      <t>オコナ</t>
    </rPh>
    <rPh sb="8" eb="10">
      <t>バアイ</t>
    </rPh>
    <phoneticPr fontId="12"/>
  </si>
  <si>
    <r>
      <t>　同時申請を行う場合には、PMI（専門家活用）側で</t>
    </r>
    <r>
      <rPr>
        <b/>
        <sz val="14"/>
        <color rgb="FFFF0000"/>
        <rFont val="Yu Gothic UI"/>
        <family val="3"/>
        <charset val="128"/>
      </rPr>
      <t>廃業費の申請を行うことはできません</t>
    </r>
    <r>
      <rPr>
        <b/>
        <sz val="14"/>
        <color theme="1"/>
        <rFont val="Yu Gothic UI"/>
        <family val="3"/>
        <charset val="128"/>
      </rPr>
      <t>。廃業費の交付申請を希望する場合には、専門家活用枠にて併用申請をおこなってください。</t>
    </r>
    <rPh sb="1" eb="5">
      <t>ドウジシンセイ</t>
    </rPh>
    <rPh sb="6" eb="7">
      <t>オコナ</t>
    </rPh>
    <rPh sb="8" eb="10">
      <t>バアイ</t>
    </rPh>
    <rPh sb="17" eb="22">
      <t>センモンカカツヨウ</t>
    </rPh>
    <rPh sb="23" eb="24">
      <t>ガワ</t>
    </rPh>
    <rPh sb="25" eb="28">
      <t>ハイギョウヒ</t>
    </rPh>
    <rPh sb="29" eb="31">
      <t>シンセイ</t>
    </rPh>
    <rPh sb="32" eb="33">
      <t>オコナ</t>
    </rPh>
    <rPh sb="43" eb="46">
      <t>ハイギョウヒ</t>
    </rPh>
    <rPh sb="47" eb="51">
      <t>コウフシンセイ</t>
    </rPh>
    <rPh sb="52" eb="54">
      <t>キボウ</t>
    </rPh>
    <rPh sb="56" eb="58">
      <t>バアイ</t>
    </rPh>
    <rPh sb="61" eb="67">
      <t>センモンカカツヨウワク</t>
    </rPh>
    <rPh sb="69" eb="73">
      <t>ヘイヨウシンセイ</t>
    </rPh>
    <phoneticPr fontId="5"/>
  </si>
  <si>
    <t>補助率（固定）</t>
    <rPh sb="0" eb="3">
      <t>ホジョリツ</t>
    </rPh>
    <rPh sb="4" eb="6">
      <t>コテイ</t>
    </rPh>
    <phoneticPr fontId="10"/>
  </si>
  <si>
    <t>謝金</t>
    <rPh sb="0" eb="2">
      <t>シャキン</t>
    </rPh>
    <phoneticPr fontId="5"/>
  </si>
  <si>
    <t>申請の形態（同時申請の有無）</t>
    <rPh sb="0" eb="2">
      <t>シンセイ</t>
    </rPh>
    <rPh sb="3" eb="5">
      <t>ケイタイ</t>
    </rPh>
    <rPh sb="6" eb="10">
      <t>ドウジシンセイ</t>
    </rPh>
    <rPh sb="11" eb="13">
      <t>ウム</t>
    </rPh>
    <phoneticPr fontId="5"/>
  </si>
  <si>
    <t>選択式</t>
    <rPh sb="0" eb="3">
      <t>センタクシキ</t>
    </rPh>
    <phoneticPr fontId="5"/>
  </si>
  <si>
    <t>プルダウンから選択してください。
公募時に同時申請を行ったか否かを回答してください。
※公募申請フォーム[0120_専門家活用枠（買い手支援類型）と同時申請を行う]をご参照ください。
・同時申請を行っていない場合には、選択不要ですので空白としてください。
・同時申請を行っている場合には、本PMIの交付申請前に専門家活用の交付申請と交付決定を受ける必要があります。その他にも廃業費の申請などに注意事項がありますため、公募要領をよくご確認のうえ入力を進めてください。</t>
    <rPh sb="7" eb="9">
      <t>センタク</t>
    </rPh>
    <rPh sb="17" eb="20">
      <t>コウボジ</t>
    </rPh>
    <rPh sb="21" eb="25">
      <t>ドウジシンセイ</t>
    </rPh>
    <rPh sb="26" eb="27">
      <t>オコナ</t>
    </rPh>
    <rPh sb="30" eb="31">
      <t>イナ</t>
    </rPh>
    <rPh sb="33" eb="35">
      <t>カイトウ</t>
    </rPh>
    <rPh sb="44" eb="46">
      <t>コウボ</t>
    </rPh>
    <rPh sb="46" eb="48">
      <t>シンセイ</t>
    </rPh>
    <rPh sb="58" eb="64">
      <t>センモンカカツヨウワク</t>
    </rPh>
    <rPh sb="65" eb="66">
      <t>カ</t>
    </rPh>
    <rPh sb="67" eb="72">
      <t>テシエンルイケイ</t>
    </rPh>
    <rPh sb="74" eb="78">
      <t>ドウジシンセイ</t>
    </rPh>
    <rPh sb="79" eb="80">
      <t>オコナ</t>
    </rPh>
    <rPh sb="84" eb="86">
      <t>サンショウ</t>
    </rPh>
    <rPh sb="93" eb="97">
      <t>ドウジシンセイ</t>
    </rPh>
    <rPh sb="98" eb="99">
      <t>オコナ</t>
    </rPh>
    <rPh sb="104" eb="106">
      <t>バアイ</t>
    </rPh>
    <rPh sb="109" eb="113">
      <t>センタクフヨウ</t>
    </rPh>
    <rPh sb="117" eb="119">
      <t>クウハク</t>
    </rPh>
    <phoneticPr fontId="1"/>
  </si>
  <si>
    <t>2.同時申請の該当</t>
    <rPh sb="2" eb="6">
      <t>ドウジシンセイ</t>
    </rPh>
    <rPh sb="7" eb="9">
      <t>ガイトウ</t>
    </rPh>
    <phoneticPr fontId="5"/>
  </si>
  <si>
    <t>同時申請の実施有無</t>
    <rPh sb="0" eb="4">
      <t>ドウジシンセイ</t>
    </rPh>
    <rPh sb="5" eb="9">
      <t>ジッシウム</t>
    </rPh>
    <phoneticPr fontId="10"/>
  </si>
  <si>
    <t>3.公募申請_申請内容</t>
    <rPh sb="2" eb="4">
      <t>コウボ</t>
    </rPh>
    <rPh sb="4" eb="6">
      <t>シンセイ</t>
    </rPh>
    <rPh sb="7" eb="9">
      <t>シンセイ</t>
    </rPh>
    <rPh sb="9" eb="11">
      <t>ナイヨウ</t>
    </rPh>
    <phoneticPr fontId="5"/>
  </si>
  <si>
    <t>4.交付申請_申請内容概要</t>
    <rPh sb="2" eb="4">
      <t>コウフ</t>
    </rPh>
    <rPh sb="4" eb="6">
      <t>シンセイ</t>
    </rPh>
    <rPh sb="7" eb="9">
      <t>シンセイ</t>
    </rPh>
    <rPh sb="9" eb="11">
      <t>ナイヨウ</t>
    </rPh>
    <rPh sb="11" eb="13">
      <t>ガイヨウ</t>
    </rPh>
    <phoneticPr fontId="5"/>
  </si>
  <si>
    <t>〇Ⅰ.事業費の合計</t>
    <rPh sb="3" eb="6">
      <t>ジギョウヒ</t>
    </rPh>
    <rPh sb="7" eb="9">
      <t>ゴウケイ</t>
    </rPh>
    <phoneticPr fontId="5"/>
  </si>
  <si>
    <t>〇Ⅱ.廃業費に係る費用の合計</t>
    <rPh sb="3" eb="5">
      <t>ハイギョウ</t>
    </rPh>
    <rPh sb="5" eb="6">
      <t>ヒ</t>
    </rPh>
    <rPh sb="7" eb="8">
      <t>カカワ</t>
    </rPh>
    <rPh sb="9" eb="11">
      <t>ヒヨウ</t>
    </rPh>
    <rPh sb="12" eb="14">
      <t>ゴウケイ</t>
    </rPh>
    <phoneticPr fontId="5"/>
  </si>
  <si>
    <t>〇Ⅰ＋Ⅱの合計</t>
    <rPh sb="5" eb="7">
      <t>ゴウケイ</t>
    </rPh>
    <phoneticPr fontId="5"/>
  </si>
  <si>
    <t>1050_Ⅱ.廃業費（併用申請）の申請経費の合計金額</t>
    <phoneticPr fontId="5"/>
  </si>
  <si>
    <t>1060_Ⅱ.廃業費（併用申請）の交付予定金額</t>
    <phoneticPr fontId="5"/>
  </si>
  <si>
    <t>0155_申請パターン</t>
    <phoneticPr fontId="5"/>
  </si>
  <si>
    <t>5110_事業費の補助事業に要する経費（税抜き、単位：円）</t>
    <rPh sb="5" eb="8">
      <t>ジギョウヒ</t>
    </rPh>
    <rPh sb="9" eb="13">
      <t>ホジョジギョウ</t>
    </rPh>
    <rPh sb="14" eb="15">
      <t>ヨウ</t>
    </rPh>
    <rPh sb="17" eb="19">
      <t>ケイヒ</t>
    </rPh>
    <rPh sb="20" eb="21">
      <t>ゼイ</t>
    </rPh>
    <rPh sb="21" eb="22">
      <t>ヌ</t>
    </rPh>
    <rPh sb="24" eb="26">
      <t>タンイ</t>
    </rPh>
    <rPh sb="27" eb="28">
      <t>エン</t>
    </rPh>
    <phoneticPr fontId="1"/>
  </si>
  <si>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</si>
  <si>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1"/>
  </si>
  <si>
    <t>事業費の補助事業に要する経費（税抜き、単位：円）</t>
    <rPh sb="0" eb="3">
      <t>ジギョウヒ</t>
    </rPh>
    <rPh sb="4" eb="8">
      <t>ホジョジギョウ</t>
    </rPh>
    <rPh sb="9" eb="10">
      <t>ヨウ</t>
    </rPh>
    <rPh sb="12" eb="14">
      <t>ケイヒ</t>
    </rPh>
    <rPh sb="15" eb="16">
      <t>ゼイ</t>
    </rPh>
    <rPh sb="16" eb="17">
      <t>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</si>
  <si>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</si>
  <si>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</si>
  <si>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5320_補助対象経費（税抜き、単位：円）</t>
    <phoneticPr fontId="5"/>
  </si>
  <si>
    <t>5330_補助金交付申請額（税抜き、単位：円）</t>
    <phoneticPr fontId="5"/>
  </si>
  <si>
    <t>補足証憑
(2者以上の断り証憑/DD実施者証憑)</t>
    <rPh sb="0" eb="2">
      <t>ホソク</t>
    </rPh>
    <rPh sb="2" eb="4">
      <t>ショウヒョウ</t>
    </rPh>
    <rPh sb="18" eb="20">
      <t>ジッシ</t>
    </rPh>
    <rPh sb="20" eb="21">
      <t>シャ</t>
    </rPh>
    <rPh sb="21" eb="23">
      <t>ショウヒョウ</t>
    </rPh>
    <phoneticPr fontId="5"/>
  </si>
  <si>
    <t>③対象となるM&amp;Aにおいて、DDを実施した専門家がPMI支援を行うため</t>
    <rPh sb="1" eb="3">
      <t>タイショウ</t>
    </rPh>
    <rPh sb="17" eb="19">
      <t>ジッシ</t>
    </rPh>
    <rPh sb="21" eb="24">
      <t>センモンカ</t>
    </rPh>
    <rPh sb="28" eb="30">
      <t>シエン</t>
    </rPh>
    <rPh sb="31" eb="32">
      <t>オコナ</t>
    </rPh>
    <phoneticPr fontId="5"/>
  </si>
  <si>
    <t>　事業承継・Ｍ＆Ａ補助金交付規程（以下「交付規程」という。）第５条第１項の規定に基づき、上記補助金の交付について下記のとおり申請します。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</si>
  <si>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1" eb="13">
      <t>ゼイヌ</t>
    </rPh>
    <phoneticPr fontId="5"/>
  </si>
  <si>
    <t>補助事業に要する経費（税抜き）</t>
    <rPh sb="0" eb="4">
      <t>ホジョジギョウ</t>
    </rPh>
    <rPh sb="5" eb="6">
      <t>ヨウ</t>
    </rPh>
    <rPh sb="8" eb="10">
      <t>ケイヒ</t>
    </rPh>
    <rPh sb="11" eb="13">
      <t>ゼイヌ</t>
    </rPh>
    <phoneticPr fontId="5"/>
  </si>
  <si>
    <t>補助対象経費（税抜き）</t>
    <rPh sb="0" eb="6">
      <t>ホジョタイショウケイヒ</t>
    </rPh>
    <rPh sb="7" eb="9">
      <t>ゼイヌ</t>
    </rPh>
    <phoneticPr fontId="5"/>
  </si>
  <si>
    <t>事業費の補助事業に要する経費（税抜き、単位：円）</t>
    <rPh sb="0" eb="3">
      <t>ジギョウヒ</t>
    </rPh>
    <rPh sb="4" eb="8">
      <t>ホジョジギョウ</t>
    </rPh>
    <rPh sb="9" eb="10">
      <t>ヨウ</t>
    </rPh>
    <rPh sb="12" eb="14">
      <t>ケイヒ</t>
    </rPh>
    <rPh sb="15" eb="17">
      <t>ゼイヌ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</si>
  <si>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7">
      <t>ゼイヌ</t>
    </rPh>
    <rPh sb="19" eb="21">
      <t>タンイ</t>
    </rPh>
    <rPh sb="22" eb="23">
      <t>エン</t>
    </rPh>
    <phoneticPr fontId="3"/>
  </si>
  <si>
    <t>補助事業に要する経費
（税抜き）</t>
    <rPh sb="0" eb="4">
      <t>ホジョジギョウ</t>
    </rPh>
    <rPh sb="5" eb="6">
      <t>ヨウ</t>
    </rPh>
    <rPh sb="8" eb="10">
      <t>ケイヒ</t>
    </rPh>
    <rPh sb="12" eb="13">
      <t>ゼイ</t>
    </rPh>
    <rPh sb="13" eb="14">
      <t>ヌ</t>
    </rPh>
    <phoneticPr fontId="5"/>
  </si>
  <si>
    <t>補助対象経費
（税抜き）</t>
    <rPh sb="0" eb="6">
      <t>ホジョタイショウケイヒ</t>
    </rPh>
    <rPh sb="8" eb="10">
      <t>ゼイヌキ</t>
    </rPh>
    <phoneticPr fontId="5"/>
  </si>
  <si>
    <t>補助事業に要する経費
（税抜き）</t>
    <rPh sb="0" eb="4">
      <t>ホジョジギョウ</t>
    </rPh>
    <rPh sb="5" eb="6">
      <t>ヨウ</t>
    </rPh>
    <rPh sb="8" eb="10">
      <t>ケイヒ</t>
    </rPh>
    <rPh sb="13" eb="14">
      <t>ヌ</t>
    </rPh>
    <phoneticPr fontId="10"/>
  </si>
  <si>
    <t>補助対象経費
（税抜き）</t>
    <rPh sb="0" eb="6">
      <t>ホジョタイショウケイヒ</t>
    </rPh>
    <rPh sb="8" eb="10">
      <t>ゼイヌキ</t>
    </rPh>
    <phoneticPr fontId="10"/>
  </si>
  <si>
    <t>相見積額（税抜き）</t>
    <rPh sb="0" eb="3">
      <t>アイミツモリ</t>
    </rPh>
    <rPh sb="3" eb="4">
      <t>ガク</t>
    </rPh>
    <rPh sb="5" eb="7">
      <t>ゼイヌ</t>
    </rPh>
    <phoneticPr fontId="5"/>
  </si>
  <si>
    <t>相見積額（税抜き）</t>
    <rPh sb="0" eb="3">
      <t>アイミツモリ</t>
    </rPh>
    <rPh sb="3" eb="4">
      <t>ガク</t>
    </rPh>
    <rPh sb="5" eb="6">
      <t>ゼイ</t>
    </rPh>
    <rPh sb="6" eb="7">
      <t>ヌ</t>
    </rPh>
    <phoneticPr fontId="5"/>
  </si>
  <si>
    <t>補助事業に要する経費
（税抜き）</t>
    <rPh sb="0" eb="4">
      <t>ホジョジギョウ</t>
    </rPh>
    <rPh sb="5" eb="6">
      <t>ヨウ</t>
    </rPh>
    <rPh sb="8" eb="10">
      <t>ケイヒ</t>
    </rPh>
    <rPh sb="13" eb="14">
      <t>ヌ</t>
    </rPh>
    <phoneticPr fontId="5"/>
  </si>
  <si>
    <t>中小企業生産性革命推進事業 事業承継・M&amp;A補助金(14次公募) PMI推進枠（専門家活用類型） 様式第1.交付申請書v1.0</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6" eb="39">
      <t>スイシンワク</t>
    </rPh>
    <rPh sb="39" eb="44">
      <t>センモンカカツヨウ</t>
    </rPh>
    <rPh sb="44" eb="45">
      <t>ワク</t>
    </rPh>
    <rPh sb="45" eb="47">
      <t>ルイケイ</t>
    </rPh>
    <rPh sb="48" eb="50">
      <t>ヨウシキ</t>
    </rPh>
    <rPh sb="50" eb="51">
      <t>ダイ</t>
    </rPh>
    <rPh sb="53" eb="55">
      <t>コウフ</t>
    </rPh>
    <rPh sb="55" eb="58">
      <t>シンセイショ</t>
    </rPh>
    <phoneticPr fontId="5"/>
  </si>
  <si>
    <t>　ー移転・移設費用</t>
    <phoneticPr fontId="26"/>
  </si>
  <si>
    <t>　ー土壌汚染調査費</t>
    <rPh sb="2" eb="9">
      <t>ドジョウオセンチョウサヒ</t>
    </rPh>
    <phoneticPr fontId="5"/>
  </si>
  <si>
    <t>O</t>
    <phoneticPr fontId="5"/>
  </si>
  <si>
    <t>土壌汚染調査費</t>
    <rPh sb="0" eb="7">
      <t>ドジョウオセンチョウサヒ</t>
    </rPh>
    <phoneticPr fontId="5"/>
  </si>
  <si>
    <t>移転・移設費用</t>
    <phoneticPr fontId="5"/>
  </si>
  <si>
    <t>■J列の「Jグランツ上のラベル（項目）名」に記載がある項目については、Jグランツ上の項目と回答を整合させる必要がありますので、（コピー＆ペースト機能等を利用して）Jグランツ上に転記してください。</t>
    <rPh sb="2" eb="3">
      <t>レツ</t>
    </rPh>
    <rPh sb="22" eb="24">
      <t>キサイ</t>
    </rPh>
    <rPh sb="27" eb="29">
      <t>コウモク</t>
    </rPh>
    <rPh sb="40" eb="41">
      <t>ジョウ</t>
    </rPh>
    <rPh sb="42" eb="44">
      <t>コウモク</t>
    </rPh>
    <rPh sb="45" eb="47">
      <t>カイトウ</t>
    </rPh>
    <rPh sb="48" eb="50">
      <t>セイゴウ</t>
    </rPh>
    <rPh sb="53" eb="55">
      <t>ヒツヨウ</t>
    </rPh>
    <rPh sb="72" eb="74">
      <t>キノウ</t>
    </rPh>
    <rPh sb="74" eb="75">
      <t>トウ</t>
    </rPh>
    <rPh sb="76" eb="78">
      <t>リヨウ</t>
    </rPh>
    <rPh sb="86" eb="87">
      <t>ジョウ</t>
    </rPh>
    <rPh sb="88" eb="90">
      <t>テンキ</t>
    </rPh>
    <phoneticPr fontId="10"/>
  </si>
  <si>
    <t>Jグランツ上のラベル（項目名）</t>
    <rPh sb="5" eb="6">
      <t>ジョウ</t>
    </rPh>
    <rPh sb="11" eb="13">
      <t>コウモク</t>
    </rPh>
    <rPh sb="13" eb="14">
      <t>メイ</t>
    </rPh>
    <phoneticPr fontId="5"/>
  </si>
  <si>
    <t>『採択通知書』に記載のある「交付申請番号」を入力してください。</t>
    <phoneticPr fontId="5"/>
  </si>
  <si>
    <t>●入力不備(赤色セル)表示について</t>
    <rPh sb="11" eb="13">
      <t>ヒョウジ</t>
    </rPh>
    <phoneticPr fontId="5"/>
  </si>
  <si>
    <t>　入力時に入力不備(赤色セル)が表示された場合は、次の入力項目（右側の列）には進めません。</t>
  </si>
  <si>
    <t>　入力不備(赤色セル)を解消後に、次の入力項目に進んでください。</t>
  </si>
  <si>
    <t>●同一行に複数の入力不備(赤色セル)が表示された場合</t>
    <rPh sb="1" eb="3">
      <t>ドウイツ</t>
    </rPh>
    <rPh sb="3" eb="4">
      <t>ギョウ</t>
    </rPh>
    <rPh sb="5" eb="7">
      <t>フクスウ</t>
    </rPh>
    <phoneticPr fontId="5"/>
  </si>
  <si>
    <t>　一度に複数の入力不備(赤色セル)が表示された場合は、右側の列の入力内容から削除してください。削除後、修正を行ってください。</t>
  </si>
  <si>
    <t>●公募要領や手引書を十分に確認し、申請する経費の情報を入力/選択してください。尚、入力不備(赤色セル)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39" eb="40">
      <t>ナオ</t>
    </rPh>
    <rPh sb="52" eb="54">
      <t>ヒョウジ</t>
    </rPh>
    <rPh sb="57" eb="59">
      <t>バアイ</t>
    </rPh>
    <rPh sb="61" eb="65">
      <t>コウフシンセイ</t>
    </rPh>
    <rPh sb="66" eb="67">
      <t>ウ</t>
    </rPh>
    <rPh sb="67" eb="68">
      <t>ツ</t>
    </rPh>
    <rPh sb="85" eb="87">
      <t>サンショウ</t>
    </rPh>
    <rPh sb="89" eb="90">
      <t>タダ</t>
    </rPh>
    <rPh sb="92" eb="94">
      <t>ジョウホウ</t>
    </rPh>
    <rPh sb="95" eb="97">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</si>
</sst>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50">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b/>
      <sz val="11"/>
      <color theme="1"/>
      <name val="游ゴシック"/>
      <family val="3"/>
      <charset val="128"/>
    </font>
    <font>
      <b/>
      <sz val="11"/>
      <color theme="0"/>
      <name val="游ゴシック"/>
      <family val="3"/>
      <charset val="128"/>
    </font>
    <font>
      <sz val="11"/>
      <color rgb="FF0070C0"/>
      <name val="Yu Gothic UI"/>
      <family val="3"/>
    </font>
    <font>
      <sz val="11"/>
      <color rgb="FF0070C0"/>
      <name val="Yu Gothic UI"/>
      <family val="3"/>
      <charset val="128"/>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游ゴシック"/>
      <family val="3"/>
      <charset val="128"/>
    </font>
    <font>
      <sz val="11"/>
      <color theme="0" tint="-0.249977111117893"/>
      <name val="Yu Gothic UI"/>
      <family val="3"/>
    </font>
    <font>
      <sz val="11"/>
      <color theme="0" tint="-0.249977111117893"/>
      <name val="Segoe UI Symbol"/>
      <family val="3"/>
    </font>
    <font>
      <b/>
      <sz val="14"/>
      <name val="Yu Gothic UI"/>
      <family val="3"/>
    </font>
    <font>
      <b/>
      <sz val="14"/>
      <name val="Yu Gothic UI"/>
      <family val="3"/>
      <charset val="128"/>
    </font>
    <font>
      <b/>
      <sz val="14"/>
      <color rgb="FFFF0000"/>
      <name val="Yu Gothic UI"/>
      <family val="3"/>
      <charset val="128"/>
    </font>
    <font>
      <b/>
      <sz val="14"/>
      <color theme="1"/>
      <name val="Yu Gothic UI"/>
      <family val="3"/>
    </font>
    <font>
      <u/>
      <sz val="11"/>
      <color theme="10"/>
      <name val="Yu Gothic UI"/>
      <family val="3"/>
      <charset val="128"/>
    </font>
    <font>
      <u/>
      <sz val="9"/>
      <color theme="10"/>
      <name val="Yu Gothic UI"/>
      <family val="3"/>
      <charset val="128"/>
    </font>
    <font>
      <sz val="11"/>
      <color theme="1"/>
      <name val="Calibri"/>
      <family val="2"/>
    </font>
    <font>
      <sz val="11"/>
      <color theme="0"/>
      <name val="Yu Gothic UI"/>
      <family val="3"/>
      <charset val="128"/>
    </font>
  </fonts>
  <fills count="11">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
      <patternFill patternType="solid">
        <fgColor theme="0"/>
        <bgColor indexed="64"/>
      </patternFill>
    </fill>
  </fills>
  <borders count="10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style="medium">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hair">
        <color theme="0" tint="-0.34998626667073579"/>
      </left>
      <right style="medium">
        <color theme="0" tint="-0.34998626667073579"/>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hair">
        <color auto="1"/>
      </top>
      <bottom style="hair">
        <color theme="0" tint="-0.34998626667073579"/>
      </bottom>
      <diagonal/>
    </border>
    <border>
      <left style="thin">
        <color theme="0" tint="-0.34998626667073579"/>
      </left>
      <right style="thin">
        <color theme="0" tint="-0.34998626667073579"/>
      </right>
      <top style="hair">
        <color auto="1"/>
      </top>
      <bottom style="hair">
        <color theme="0" tint="-0.34998626667073579"/>
      </bottom>
      <diagonal/>
    </border>
    <border>
      <left style="thin">
        <color theme="0" tint="-0.34998626667073579"/>
      </left>
      <right style="medium">
        <color theme="0" tint="-0.34998626667073579"/>
      </right>
      <top style="hair">
        <color auto="1"/>
      </top>
      <bottom style="hair">
        <color theme="0" tint="-0.34998626667073579"/>
      </bottom>
      <diagonal/>
    </border>
    <border>
      <left/>
      <right style="medium">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diagonal/>
    </border>
    <border>
      <left style="medium">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s>
  <cellStyleXfs count="6">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6" fillId="0" borderId="0" applyNumberFormat="0" applyFill="0" applyBorder="0" applyAlignment="0" applyProtection="0">
      <alignment vertical="center"/>
    </xf>
    <xf numFmtId="0" fontId="48" fillId="0" borderId="0">
      <alignment vertical="center"/>
    </xf>
  </cellStyleXfs>
  <cellXfs count="374">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5" xfId="0" applyFont="1" applyBorder="1">
      <alignment vertical="center"/>
    </xf>
    <xf numFmtId="0" fontId="6" fillId="0" borderId="48" xfId="0" applyFont="1" applyBorder="1">
      <alignment vertical="center"/>
    </xf>
    <xf numFmtId="0" fontId="6" fillId="0" borderId="50" xfId="0" applyFont="1" applyBorder="1">
      <alignment vertical="center"/>
    </xf>
    <xf numFmtId="0" fontId="6" fillId="0" borderId="49" xfId="0" applyFont="1" applyBorder="1">
      <alignment vertical="center"/>
    </xf>
    <xf numFmtId="0" fontId="6" fillId="0" borderId="49" xfId="0" applyFont="1" applyBorder="1" applyAlignment="1">
      <alignment horizontal="left" vertical="center"/>
    </xf>
    <xf numFmtId="0" fontId="6" fillId="0" borderId="52" xfId="0" applyFont="1" applyBorder="1">
      <alignment vertical="center"/>
    </xf>
    <xf numFmtId="0" fontId="6" fillId="3" borderId="49"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3" xfId="0" applyNumberFormat="1" applyFont="1" applyBorder="1">
      <alignment vertical="center"/>
    </xf>
    <xf numFmtId="176" fontId="6" fillId="0" borderId="47"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6" fillId="0" borderId="0" xfId="4" applyNumberFormat="1" applyBorder="1">
      <alignment vertical="center"/>
    </xf>
    <xf numFmtId="176" fontId="6" fillId="3" borderId="43" xfId="0" applyNumberFormat="1" applyFont="1" applyFill="1" applyBorder="1">
      <alignment vertical="center"/>
    </xf>
    <xf numFmtId="176" fontId="6" fillId="0" borderId="44" xfId="0" applyNumberFormat="1" applyFont="1" applyBorder="1" applyAlignment="1">
      <alignment horizontal="right" vertical="center"/>
    </xf>
    <xf numFmtId="0" fontId="6" fillId="0" borderId="72" xfId="0" applyFont="1" applyBorder="1" applyAlignment="1">
      <alignment horizontal="left" vertical="center"/>
    </xf>
    <xf numFmtId="0" fontId="15" fillId="0" borderId="62" xfId="0" applyFont="1" applyBorder="1" applyAlignment="1">
      <alignment horizontal="left" vertical="center"/>
    </xf>
    <xf numFmtId="12" fontId="15" fillId="0" borderId="73" xfId="0" applyNumberFormat="1" applyFont="1" applyBorder="1" applyAlignment="1">
      <alignment horizontal="right" vertical="center"/>
    </xf>
    <xf numFmtId="11" fontId="18" fillId="2" borderId="74" xfId="0" applyNumberFormat="1" applyFont="1" applyFill="1" applyBorder="1" applyAlignment="1">
      <alignment vertical="center"/>
    </xf>
    <xf numFmtId="11" fontId="18" fillId="2" borderId="75" xfId="0" applyNumberFormat="1" applyFont="1" applyFill="1" applyBorder="1" applyAlignment="1">
      <alignment vertical="center" wrapText="1"/>
    </xf>
    <xf numFmtId="11" fontId="18" fillId="2" borderId="76" xfId="0" applyNumberFormat="1" applyFont="1" applyFill="1" applyBorder="1" applyAlignment="1">
      <alignment vertical="center"/>
    </xf>
    <xf numFmtId="0" fontId="6" fillId="0" borderId="77" xfId="0" applyFont="1" applyBorder="1" applyAlignment="1">
      <alignment horizontal="left" vertical="center"/>
    </xf>
    <xf numFmtId="0" fontId="15" fillId="0" borderId="78" xfId="0" applyFont="1" applyBorder="1" applyAlignment="1">
      <alignment horizontal="left" vertical="center"/>
    </xf>
    <xf numFmtId="176" fontId="15" fillId="0" borderId="79" xfId="0" applyNumberFormat="1" applyFont="1" applyBorder="1" applyAlignment="1">
      <alignment horizontal="right" vertical="center"/>
    </xf>
    <xf numFmtId="0" fontId="6" fillId="0" borderId="80" xfId="0" applyFont="1" applyBorder="1">
      <alignment vertical="center"/>
    </xf>
    <xf numFmtId="0" fontId="6" fillId="0" borderId="78" xfId="0" applyFont="1" applyBorder="1">
      <alignment vertical="center"/>
    </xf>
    <xf numFmtId="0" fontId="6" fillId="0" borderId="81" xfId="0" applyFont="1" applyBorder="1">
      <alignment vertical="center"/>
    </xf>
    <xf numFmtId="176" fontId="6" fillId="0" borderId="82" xfId="0" applyNumberFormat="1" applyFont="1" applyBorder="1">
      <alignment vertical="center"/>
    </xf>
    <xf numFmtId="0" fontId="9" fillId="2" borderId="74" xfId="0" applyFont="1" applyFill="1" applyBorder="1" applyAlignment="1">
      <alignment horizontal="left" vertical="center"/>
    </xf>
    <xf numFmtId="0" fontId="9" fillId="2" borderId="83" xfId="0" applyFont="1" applyFill="1" applyBorder="1" applyAlignment="1">
      <alignment horizontal="left" vertical="center"/>
    </xf>
    <xf numFmtId="0" fontId="9" fillId="2" borderId="84" xfId="0" applyFont="1" applyFill="1" applyBorder="1" applyAlignment="1">
      <alignment horizontal="left" vertical="center"/>
    </xf>
    <xf numFmtId="0" fontId="6" fillId="4" borderId="78" xfId="0" applyFont="1" applyFill="1" applyBorder="1">
      <alignment vertical="center"/>
    </xf>
    <xf numFmtId="176" fontId="6" fillId="4" borderId="79" xfId="0" applyNumberFormat="1" applyFont="1" applyFill="1" applyBorder="1">
      <alignment vertical="center"/>
    </xf>
    <xf numFmtId="0" fontId="9" fillId="2" borderId="75" xfId="0" applyFont="1" applyFill="1" applyBorder="1" applyAlignment="1">
      <alignment horizontal="left" vertical="center"/>
    </xf>
    <xf numFmtId="0" fontId="6" fillId="0" borderId="0" xfId="0" applyFont="1" applyBorder="1" applyAlignment="1">
      <alignment horizontal="righ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4" xfId="0" applyFont="1" applyFill="1" applyBorder="1" applyProtection="1">
      <alignment vertical="center"/>
      <protection locked="0"/>
    </xf>
    <xf numFmtId="12" fontId="38" fillId="0" borderId="0" xfId="0" applyNumberFormat="1" applyFont="1" applyBorder="1">
      <alignment vertical="center"/>
    </xf>
    <xf numFmtId="176" fontId="38" fillId="0" borderId="0" xfId="0" applyNumberFormat="1" applyFont="1" applyBorder="1">
      <alignment vertical="center"/>
    </xf>
    <xf numFmtId="176" fontId="15" fillId="0" borderId="47" xfId="0" applyNumberFormat="1" applyFont="1" applyBorder="1" applyAlignment="1">
      <alignment horizontal="right" vertical="center"/>
    </xf>
    <xf numFmtId="0" fontId="6" fillId="3" borderId="52" xfId="0" applyFont="1" applyFill="1" applyBorder="1">
      <alignment vertical="center"/>
    </xf>
    <xf numFmtId="0" fontId="6" fillId="3" borderId="50" xfId="0" applyFont="1" applyFill="1" applyBorder="1">
      <alignment vertical="center"/>
    </xf>
    <xf numFmtId="0" fontId="7"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0" borderId="29" xfId="0" applyFont="1" applyBorder="1" applyAlignment="1" applyProtection="1">
      <alignment horizontal="left" vertical="center"/>
    </xf>
    <xf numFmtId="176" fontId="15" fillId="5" borderId="12"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15"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43" fillId="9" borderId="56" xfId="0" applyFont="1" applyFill="1" applyBorder="1" applyAlignment="1" applyProtection="1">
      <alignment horizontal="center" vertical="center"/>
    </xf>
    <xf numFmtId="0" fontId="11" fillId="6" borderId="57"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45" fillId="0" borderId="0" xfId="0" applyFont="1" applyAlignment="1" applyProtection="1">
      <alignment horizontal="left" vertical="center"/>
    </xf>
    <xf numFmtId="0" fontId="8" fillId="0" borderId="0" xfId="0" applyFont="1" applyProtection="1">
      <alignment vertical="center"/>
    </xf>
    <xf numFmtId="0" fontId="11" fillId="0" borderId="0" xfId="0" applyFont="1" applyFill="1" applyProtection="1">
      <alignment vertical="center"/>
    </xf>
    <xf numFmtId="0" fontId="12" fillId="0" borderId="0" xfId="0" applyFont="1" applyProtection="1">
      <alignment vertical="center"/>
    </xf>
    <xf numFmtId="0" fontId="13" fillId="0" borderId="0" xfId="0" applyFont="1" applyProtection="1">
      <alignment vertical="center"/>
    </xf>
    <xf numFmtId="0" fontId="8" fillId="0" borderId="23" xfId="0" applyFont="1" applyBorder="1" applyProtection="1">
      <alignment vertical="center"/>
    </xf>
    <xf numFmtId="0" fontId="11" fillId="0" borderId="24" xfId="0" applyFont="1" applyBorder="1" applyProtection="1">
      <alignment vertical="center"/>
    </xf>
    <xf numFmtId="0" fontId="13" fillId="0" borderId="24" xfId="0" applyFont="1" applyBorder="1" applyProtection="1">
      <alignment vertical="center"/>
    </xf>
    <xf numFmtId="0" fontId="11" fillId="0" borderId="25" xfId="0" applyFont="1" applyBorder="1" applyProtection="1">
      <alignment vertical="center"/>
    </xf>
    <xf numFmtId="0" fontId="8" fillId="0" borderId="26" xfId="0" applyFont="1" applyBorder="1" applyProtection="1">
      <alignment vertical="center"/>
    </xf>
    <xf numFmtId="0" fontId="11" fillId="0" borderId="0" xfId="0" applyFont="1" applyBorder="1" applyProtection="1">
      <alignment vertical="center"/>
    </xf>
    <xf numFmtId="49" fontId="6" fillId="0" borderId="0" xfId="0" applyNumberFormat="1" applyFont="1" applyFill="1" applyBorder="1" applyAlignment="1" applyProtection="1">
      <alignment horizontal="left" vertical="center"/>
    </xf>
    <xf numFmtId="0" fontId="11" fillId="0" borderId="0" xfId="0" applyFont="1" applyFill="1" applyBorder="1" applyProtection="1">
      <alignment vertical="center"/>
    </xf>
    <xf numFmtId="0" fontId="11" fillId="0" borderId="27" xfId="0" applyFont="1" applyBorder="1" applyProtection="1">
      <alignment vertical="center"/>
    </xf>
    <xf numFmtId="0" fontId="8"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44" fillId="0" borderId="28" xfId="0" applyFont="1" applyBorder="1" applyAlignment="1" applyProtection="1">
      <alignment horizontal="left" vertical="center"/>
    </xf>
    <xf numFmtId="0" fontId="11" fillId="0" borderId="29" xfId="0" applyFont="1" applyBorder="1" applyProtection="1">
      <alignment vertical="center"/>
    </xf>
    <xf numFmtId="49" fontId="6" fillId="0" borderId="29" xfId="0" applyNumberFormat="1" applyFont="1" applyFill="1" applyBorder="1" applyAlignment="1" applyProtection="1">
      <alignment horizontal="left" vertical="center"/>
    </xf>
    <xf numFmtId="0" fontId="11" fillId="0" borderId="29" xfId="0" applyFont="1" applyFill="1" applyBorder="1" applyProtection="1">
      <alignment vertical="center"/>
    </xf>
    <xf numFmtId="0" fontId="11" fillId="0" borderId="30" xfId="0" applyFont="1" applyBorder="1" applyProtection="1">
      <alignment vertical="center"/>
    </xf>
    <xf numFmtId="0" fontId="12" fillId="0" borderId="0" xfId="0" applyFont="1" applyFill="1" applyProtection="1">
      <alignment vertical="center"/>
    </xf>
    <xf numFmtId="0" fontId="40" fillId="0" borderId="0" xfId="0" applyFont="1" applyFill="1" applyBorder="1" applyProtection="1">
      <alignment vertical="center"/>
    </xf>
    <xf numFmtId="0" fontId="38" fillId="0" borderId="0" xfId="0" applyFont="1" applyProtection="1">
      <alignment vertical="center"/>
    </xf>
    <xf numFmtId="0" fontId="39" fillId="0" borderId="0" xfId="3" applyFont="1" applyFill="1" applyBorder="1" applyAlignment="1" applyProtection="1">
      <alignment horizontal="center" vertical="center" wrapText="1"/>
    </xf>
    <xf numFmtId="0" fontId="40" fillId="0" borderId="0" xfId="0" applyFont="1" applyProtection="1">
      <alignment vertical="center"/>
    </xf>
    <xf numFmtId="0" fontId="39" fillId="0" borderId="0" xfId="3" applyFont="1" applyFill="1" applyBorder="1" applyAlignment="1" applyProtection="1">
      <alignment horizontal="center" vertical="center"/>
    </xf>
    <xf numFmtId="0" fontId="30"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2" fillId="9" borderId="59" xfId="0" applyFont="1" applyFill="1" applyBorder="1" applyAlignment="1" applyProtection="1">
      <alignment horizontal="center" vertical="center"/>
    </xf>
    <xf numFmtId="0" fontId="43" fillId="9" borderId="60" xfId="0" applyFont="1" applyFill="1" applyBorder="1" applyAlignment="1" applyProtection="1">
      <alignment horizontal="center" vertical="center"/>
    </xf>
    <xf numFmtId="0" fontId="43" fillId="9" borderId="60" xfId="0" applyFont="1" applyFill="1" applyBorder="1" applyAlignment="1" applyProtection="1">
      <alignment horizontal="center" vertical="center" wrapText="1"/>
    </xf>
    <xf numFmtId="0" fontId="43" fillId="9" borderId="61" xfId="0" applyFont="1" applyFill="1" applyBorder="1" applyAlignment="1" applyProtection="1">
      <alignment horizontal="center" vertical="center"/>
    </xf>
    <xf numFmtId="0" fontId="12" fillId="0" borderId="0" xfId="0" applyFont="1" applyAlignment="1" applyProtection="1">
      <alignment horizontal="center" vertical="center"/>
    </xf>
    <xf numFmtId="0" fontId="11" fillId="6" borderId="25" xfId="0" applyFont="1" applyFill="1" applyBorder="1" applyAlignment="1" applyProtection="1">
      <alignment horizontal="center" vertical="center"/>
    </xf>
    <xf numFmtId="0" fontId="12" fillId="0" borderId="0" xfId="0" applyFont="1" applyAlignment="1" applyProtection="1">
      <alignment horizontal="left" vertical="center"/>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5" xfId="0" applyFont="1" applyFill="1" applyBorder="1" applyAlignment="1" applyProtection="1">
      <alignment vertical="center" wrapText="1"/>
      <protection locked="0"/>
    </xf>
    <xf numFmtId="176" fontId="11" fillId="7" borderId="55"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8"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8" xfId="0" applyFont="1" applyFill="1" applyBorder="1" applyProtection="1">
      <alignment vertical="center"/>
      <protection locked="0"/>
    </xf>
    <xf numFmtId="176" fontId="11" fillId="7" borderId="54" xfId="0" applyNumberFormat="1" applyFont="1" applyFill="1" applyBorder="1" applyAlignment="1" applyProtection="1">
      <alignment horizontal="right" vertical="center"/>
      <protection locked="0"/>
    </xf>
    <xf numFmtId="176" fontId="11" fillId="7" borderId="54"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8" fillId="0" borderId="0" xfId="0" applyFont="1" applyFill="1" applyAlignment="1" applyProtection="1">
      <alignment horizontal="left" vertical="center"/>
    </xf>
    <xf numFmtId="0" fontId="8" fillId="0" borderId="0" xfId="0" applyFont="1" applyFill="1" applyProtection="1">
      <alignment vertical="center"/>
    </xf>
    <xf numFmtId="0" fontId="8" fillId="0" borderId="26" xfId="0" applyFont="1" applyFill="1" applyBorder="1" applyAlignment="1" applyProtection="1">
      <alignment horizontal="left" vertical="center"/>
    </xf>
    <xf numFmtId="0" fontId="8" fillId="0" borderId="28"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0" xfId="0" applyFont="1" applyFill="1" applyBorder="1" applyAlignment="1" applyProtection="1">
      <alignment horizontal="center" vertical="center"/>
    </xf>
    <xf numFmtId="0" fontId="30" fillId="0" borderId="0" xfId="3" applyFont="1" applyFill="1" applyBorder="1" applyAlignment="1" applyProtection="1">
      <alignment horizontal="center" vertical="center"/>
    </xf>
    <xf numFmtId="0" fontId="40" fillId="0" borderId="0" xfId="0" applyFont="1" applyAlignment="1" applyProtection="1">
      <alignment vertical="center" wrapText="1"/>
    </xf>
    <xf numFmtId="0" fontId="38" fillId="0" borderId="0" xfId="0" applyFont="1" applyAlignment="1" applyProtection="1">
      <alignment vertical="center" wrapText="1"/>
    </xf>
    <xf numFmtId="0" fontId="8" fillId="0" borderId="23" xfId="0" applyFont="1" applyBorder="1" applyAlignment="1" applyProtection="1">
      <alignment vertical="center"/>
    </xf>
    <xf numFmtId="0" fontId="8" fillId="0" borderId="26" xfId="0" applyFont="1" applyBorder="1" applyAlignment="1" applyProtection="1">
      <alignment vertical="center"/>
    </xf>
    <xf numFmtId="0" fontId="31" fillId="0" borderId="0" xfId="3" applyFont="1" applyFill="1" applyBorder="1" applyAlignment="1" applyProtection="1">
      <alignment horizontal="center" vertical="center" wrapText="1"/>
    </xf>
    <xf numFmtId="0" fontId="41" fillId="0" borderId="0" xfId="0" applyFont="1" applyProtection="1">
      <alignment vertical="center"/>
    </xf>
    <xf numFmtId="176" fontId="11" fillId="7" borderId="1" xfId="0" applyNumberFormat="1" applyFont="1" applyFill="1" applyBorder="1" applyAlignment="1" applyProtection="1">
      <alignment horizontal="left" vertical="center"/>
      <protection locked="0"/>
    </xf>
    <xf numFmtId="176" fontId="11" fillId="7" borderId="54" xfId="0" applyNumberFormat="1" applyFont="1" applyFill="1" applyBorder="1" applyAlignment="1" applyProtection="1">
      <alignment horizontal="left" vertical="center"/>
      <protection locked="0"/>
    </xf>
    <xf numFmtId="0" fontId="9" fillId="2" borderId="85" xfId="0" applyFont="1" applyFill="1" applyBorder="1" applyAlignment="1">
      <alignment horizontal="left" vertical="center"/>
    </xf>
    <xf numFmtId="176" fontId="6" fillId="4" borderId="86" xfId="0" applyNumberFormat="1" applyFont="1" applyFill="1" applyBorder="1">
      <alignment vertical="center"/>
    </xf>
    <xf numFmtId="176" fontId="6" fillId="0" borderId="87" xfId="0" applyNumberFormat="1" applyFont="1" applyBorder="1">
      <alignment vertical="center"/>
    </xf>
    <xf numFmtId="176" fontId="6" fillId="0" borderId="88" xfId="0" applyNumberFormat="1" applyFont="1" applyBorder="1">
      <alignment vertical="center"/>
    </xf>
    <xf numFmtId="176" fontId="6" fillId="0" borderId="90" xfId="0" applyNumberFormat="1" applyFont="1" applyBorder="1">
      <alignment vertical="center"/>
    </xf>
    <xf numFmtId="0" fontId="6" fillId="0" borderId="89" xfId="0" applyFont="1" applyBorder="1" applyAlignment="1">
      <alignment horizontal="left" vertical="center"/>
    </xf>
    <xf numFmtId="0" fontId="6" fillId="4" borderId="92" xfId="0" applyFont="1" applyFill="1" applyBorder="1">
      <alignment vertical="center"/>
    </xf>
    <xf numFmtId="0" fontId="6" fillId="4" borderId="92" xfId="0" applyFont="1" applyFill="1" applyBorder="1" applyAlignment="1">
      <alignment horizontal="left" vertical="center" wrapText="1"/>
    </xf>
    <xf numFmtId="0" fontId="6" fillId="4" borderId="93" xfId="0" applyFont="1" applyFill="1" applyBorder="1" applyAlignment="1">
      <alignment horizontal="left" vertical="center" wrapText="1"/>
    </xf>
    <xf numFmtId="0" fontId="6" fillId="3" borderId="95" xfId="0" applyFont="1" applyFill="1" applyBorder="1">
      <alignment vertical="center"/>
    </xf>
    <xf numFmtId="0" fontId="6" fillId="3" borderId="94" xfId="0" applyFont="1" applyFill="1" applyBorder="1" applyAlignment="1">
      <alignment horizontal="left" vertical="center"/>
    </xf>
    <xf numFmtId="0" fontId="6" fillId="3" borderId="95" xfId="0" applyFont="1" applyFill="1" applyBorder="1" applyAlignment="1">
      <alignment horizontal="left" vertical="center"/>
    </xf>
    <xf numFmtId="0" fontId="6" fillId="3" borderId="94" xfId="0" applyFont="1" applyFill="1" applyBorder="1">
      <alignment vertical="center"/>
    </xf>
    <xf numFmtId="0" fontId="6" fillId="3" borderId="62" xfId="0" applyFont="1" applyFill="1" applyBorder="1">
      <alignment vertical="center"/>
    </xf>
    <xf numFmtId="0" fontId="6" fillId="3" borderId="96" xfId="0" applyFont="1" applyFill="1" applyBorder="1" applyAlignment="1">
      <alignment horizontal="left" vertical="center"/>
    </xf>
    <xf numFmtId="0" fontId="6" fillId="4" borderId="97" xfId="0" applyFont="1" applyFill="1" applyBorder="1">
      <alignment vertical="center"/>
    </xf>
    <xf numFmtId="0" fontId="6" fillId="0" borderId="26" xfId="0" applyFont="1" applyBorder="1">
      <alignment vertical="center"/>
    </xf>
    <xf numFmtId="0" fontId="8" fillId="0" borderId="0" xfId="0" applyFont="1">
      <alignment vertical="center"/>
    </xf>
    <xf numFmtId="0" fontId="6" fillId="0" borderId="0" xfId="0" applyFont="1" applyAlignment="1">
      <alignment vertical="center" wrapText="1"/>
    </xf>
    <xf numFmtId="0" fontId="6" fillId="0" borderId="27" xfId="0" applyFont="1" applyBorder="1">
      <alignment vertical="center"/>
    </xf>
    <xf numFmtId="11" fontId="18" fillId="2" borderId="5" xfId="0" applyNumberFormat="1" applyFont="1" applyFill="1" applyBorder="1" applyAlignment="1">
      <alignment vertical="center" wrapText="1"/>
    </xf>
    <xf numFmtId="11" fontId="18" fillId="2" borderId="6" xfId="0" applyNumberFormat="1" applyFont="1" applyFill="1" applyBorder="1">
      <alignment vertical="center"/>
    </xf>
    <xf numFmtId="11" fontId="18" fillId="2" borderId="7" xfId="0" applyNumberFormat="1" applyFont="1" applyFill="1" applyBorder="1">
      <alignment vertical="center"/>
    </xf>
    <xf numFmtId="0" fontId="15" fillId="0" borderId="8" xfId="0" applyFont="1" applyBorder="1" applyAlignment="1">
      <alignment horizontal="left" vertical="center"/>
    </xf>
    <xf numFmtId="0" fontId="15" fillId="0" borderId="17" xfId="0" applyFont="1" applyBorder="1" applyAlignment="1">
      <alignment horizontal="left" vertical="center"/>
    </xf>
    <xf numFmtId="0" fontId="6" fillId="0" borderId="18" xfId="0" applyFont="1" applyBorder="1" applyAlignment="1">
      <alignment horizontal="left" vertical="center" wrapText="1"/>
    </xf>
    <xf numFmtId="0" fontId="15"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15" fillId="0" borderId="11" xfId="0" applyFont="1" applyBorder="1" applyAlignment="1">
      <alignment horizontal="left" vertical="center"/>
    </xf>
    <xf numFmtId="0" fontId="15" fillId="0" borderId="19" xfId="0" applyFont="1" applyBorder="1" applyAlignment="1">
      <alignment horizontal="left" vertical="center"/>
    </xf>
    <xf numFmtId="0" fontId="6" fillId="0" borderId="20" xfId="0" applyFont="1" applyBorder="1" applyAlignment="1">
      <alignment horizontal="left" vertical="center" wrapText="1"/>
    </xf>
    <xf numFmtId="0" fontId="15" fillId="0" borderId="12" xfId="0" applyFont="1" applyBorder="1" applyAlignment="1">
      <alignment horizontal="left" vertical="center"/>
    </xf>
    <xf numFmtId="0" fontId="15" fillId="5" borderId="12" xfId="0" applyFont="1" applyFill="1" applyBorder="1" applyAlignment="1" applyProtection="1">
      <alignment horizontal="right" vertical="center"/>
      <protection locked="0"/>
    </xf>
    <xf numFmtId="0" fontId="6" fillId="0" borderId="12" xfId="0" applyFont="1" applyBorder="1" applyAlignment="1">
      <alignment horizontal="left" vertical="center" wrapText="1"/>
    </xf>
    <xf numFmtId="0" fontId="6" fillId="0" borderId="13" xfId="0" applyFont="1" applyBorder="1" applyAlignment="1">
      <alignment horizontal="left" vertical="center"/>
    </xf>
    <xf numFmtId="0" fontId="15" fillId="5" borderId="12" xfId="0" quotePrefix="1" applyFont="1" applyFill="1" applyBorder="1" applyAlignment="1" applyProtection="1">
      <alignment horizontal="right" vertical="center"/>
      <protection locked="0"/>
    </xf>
    <xf numFmtId="0" fontId="6" fillId="0" borderId="12" xfId="0" applyFont="1" applyBorder="1" applyAlignment="1">
      <alignment horizontal="left" vertical="center"/>
    </xf>
    <xf numFmtId="176" fontId="15" fillId="0" borderId="12" xfId="0" applyNumberFormat="1" applyFont="1" applyBorder="1" applyAlignment="1">
      <alignment horizontal="left" vertical="center"/>
    </xf>
    <xf numFmtId="176" fontId="15" fillId="6" borderId="12" xfId="0" applyNumberFormat="1" applyFont="1" applyFill="1" applyBorder="1" applyAlignment="1">
      <alignment horizontal="right" vertical="center"/>
    </xf>
    <xf numFmtId="0" fontId="6" fillId="0" borderId="13" xfId="0" applyFont="1" applyBorder="1" applyAlignment="1">
      <alignment horizontal="left" vertical="center" wrapText="1"/>
    </xf>
    <xf numFmtId="0" fontId="15" fillId="0" borderId="14" xfId="0" applyFont="1" applyBorder="1" applyAlignment="1">
      <alignment horizontal="left" vertical="center"/>
    </xf>
    <xf numFmtId="0" fontId="15" fillId="0" borderId="21" xfId="0" applyFont="1" applyBorder="1" applyAlignment="1">
      <alignment horizontal="left" vertical="center"/>
    </xf>
    <xf numFmtId="0" fontId="6" fillId="0" borderId="22" xfId="0" applyFont="1" applyBorder="1" applyAlignment="1">
      <alignment horizontal="left" vertical="center" wrapText="1"/>
    </xf>
    <xf numFmtId="176" fontId="15" fillId="0" borderId="15" xfId="0" applyNumberFormat="1" applyFont="1" applyBorder="1" applyAlignment="1">
      <alignment horizontal="left" vertical="center"/>
    </xf>
    <xf numFmtId="0" fontId="6" fillId="0" borderId="15" xfId="0" applyFont="1" applyBorder="1" applyAlignment="1">
      <alignment horizontal="left" vertical="center"/>
    </xf>
    <xf numFmtId="0" fontId="6" fillId="0" borderId="24" xfId="0" applyFont="1" applyBorder="1">
      <alignment vertical="center"/>
    </xf>
    <xf numFmtId="0" fontId="6" fillId="0" borderId="24" xfId="0" applyFont="1" applyBorder="1" applyAlignment="1">
      <alignment vertical="center" wrapText="1"/>
    </xf>
    <xf numFmtId="0" fontId="6" fillId="0" borderId="25" xfId="0" applyFont="1" applyBorder="1">
      <alignment vertical="center"/>
    </xf>
    <xf numFmtId="0" fontId="7" fillId="0" borderId="0" xfId="0" applyFont="1">
      <alignment vertical="center"/>
    </xf>
    <xf numFmtId="0" fontId="6" fillId="0" borderId="23" xfId="0" applyFont="1" applyBorder="1">
      <alignment vertical="center"/>
    </xf>
    <xf numFmtId="0" fontId="7" fillId="0" borderId="24" xfId="0" applyFont="1" applyBorder="1">
      <alignment vertical="center"/>
    </xf>
    <xf numFmtId="49" fontId="6" fillId="0" borderId="0" xfId="0" applyNumberFormat="1" applyFont="1" applyAlignment="1">
      <alignment horizontal="left" vertical="center"/>
    </xf>
    <xf numFmtId="0" fontId="6" fillId="5" borderId="0" xfId="0" applyFont="1" applyFill="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28" xfId="0" applyFont="1" applyBorder="1">
      <alignment vertical="center"/>
    </xf>
    <xf numFmtId="0" fontId="6" fillId="0" borderId="29" xfId="0" applyFont="1" applyBorder="1" applyAlignment="1">
      <alignment horizontal="left" vertical="center"/>
    </xf>
    <xf numFmtId="0" fontId="6" fillId="0" borderId="29" xfId="0" applyFont="1" applyBorder="1">
      <alignment vertical="center"/>
    </xf>
    <xf numFmtId="49" fontId="6" fillId="0" borderId="29" xfId="0" applyNumberFormat="1" applyFont="1" applyBorder="1" applyAlignment="1">
      <alignment horizontal="center" vertical="center"/>
    </xf>
    <xf numFmtId="0" fontId="6" fillId="0" borderId="30" xfId="0" applyFont="1" applyBorder="1">
      <alignment vertical="center"/>
    </xf>
    <xf numFmtId="0" fontId="14" fillId="0" borderId="0" xfId="0" applyFont="1">
      <alignment vertical="center"/>
    </xf>
    <xf numFmtId="11" fontId="6" fillId="0" borderId="26" xfId="0" applyNumberFormat="1" applyFont="1" applyBorder="1">
      <alignment vertical="center"/>
    </xf>
    <xf numFmtId="11" fontId="6" fillId="0" borderId="0" xfId="0" applyNumberFormat="1" applyFont="1">
      <alignment vertical="center"/>
    </xf>
    <xf numFmtId="11" fontId="6" fillId="0" borderId="27" xfId="0" applyNumberFormat="1" applyFont="1" applyBorder="1">
      <alignment vertical="center"/>
    </xf>
    <xf numFmtId="0" fontId="14" fillId="0" borderId="26" xfId="0" applyFont="1" applyBorder="1">
      <alignment vertical="center"/>
    </xf>
    <xf numFmtId="0" fontId="15" fillId="0" borderId="63" xfId="0" applyFont="1" applyBorder="1" applyAlignment="1">
      <alignment horizontal="left" vertical="center"/>
    </xf>
    <xf numFmtId="0" fontId="15" fillId="0" borderId="64" xfId="0" applyFont="1" applyBorder="1" applyAlignment="1">
      <alignment horizontal="left" vertical="center"/>
    </xf>
    <xf numFmtId="0" fontId="6" fillId="0" borderId="64" xfId="0" applyFont="1" applyBorder="1" applyAlignment="1">
      <alignment horizontal="left" vertical="center" wrapText="1"/>
    </xf>
    <xf numFmtId="0" fontId="15" fillId="5" borderId="64" xfId="0" applyFont="1" applyFill="1" applyBorder="1" applyAlignment="1" applyProtection="1">
      <alignment horizontal="right" vertical="center"/>
      <protection locked="0"/>
    </xf>
    <xf numFmtId="0" fontId="6" fillId="0" borderId="65" xfId="0" applyFont="1" applyBorder="1" applyAlignment="1">
      <alignment horizontal="left" vertical="center"/>
    </xf>
    <xf numFmtId="0" fontId="15" fillId="0" borderId="66" xfId="0" applyFont="1" applyBorder="1" applyAlignment="1">
      <alignment horizontal="left" vertical="center"/>
    </xf>
    <xf numFmtId="0" fontId="15" fillId="0" borderId="67" xfId="0" applyFont="1" applyBorder="1" applyAlignment="1">
      <alignment horizontal="left" vertical="center"/>
    </xf>
    <xf numFmtId="0" fontId="6" fillId="0" borderId="67" xfId="0" applyFont="1" applyBorder="1" applyAlignment="1">
      <alignment horizontal="left" vertical="center" wrapText="1"/>
    </xf>
    <xf numFmtId="0" fontId="15" fillId="5" borderId="67" xfId="0" quotePrefix="1" applyFont="1" applyFill="1" applyBorder="1" applyAlignment="1" applyProtection="1">
      <alignment horizontal="right" vertical="center"/>
      <protection locked="0"/>
    </xf>
    <xf numFmtId="0" fontId="6" fillId="0" borderId="68" xfId="0" applyFont="1" applyBorder="1" applyAlignment="1">
      <alignment horizontal="left" vertical="center"/>
    </xf>
    <xf numFmtId="0" fontId="15" fillId="0" borderId="69" xfId="0" applyFont="1" applyBorder="1" applyAlignment="1">
      <alignment horizontal="left" vertical="center"/>
    </xf>
    <xf numFmtId="0" fontId="15" fillId="0" borderId="70" xfId="0" applyFont="1" applyBorder="1" applyAlignment="1">
      <alignment horizontal="left" vertical="center"/>
    </xf>
    <xf numFmtId="0" fontId="6" fillId="0" borderId="70" xfId="0" applyFont="1" applyBorder="1" applyAlignment="1">
      <alignment horizontal="left" vertical="center" wrapText="1"/>
    </xf>
    <xf numFmtId="0" fontId="15" fillId="5" borderId="70" xfId="0" applyFont="1" applyFill="1" applyBorder="1" applyAlignment="1" applyProtection="1">
      <alignment horizontal="right" vertical="center"/>
      <protection locked="0"/>
    </xf>
    <xf numFmtId="0" fontId="6" fillId="0" borderId="71" xfId="0" applyFont="1" applyBorder="1" applyAlignment="1">
      <alignment horizontal="left" vertical="center"/>
    </xf>
    <xf numFmtId="11" fontId="18" fillId="2" borderId="7" xfId="0" applyNumberFormat="1" applyFont="1" applyFill="1" applyBorder="1" applyAlignment="1">
      <alignment vertical="center" wrapText="1"/>
    </xf>
    <xf numFmtId="0" fontId="15" fillId="0" borderId="15" xfId="0" applyFont="1" applyBorder="1" applyAlignment="1">
      <alignment horizontal="lef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6" fillId="0" borderId="29" xfId="0" applyFont="1" applyBorder="1" applyAlignment="1">
      <alignment vertical="center" wrapText="1"/>
    </xf>
    <xf numFmtId="0" fontId="11" fillId="0" borderId="0" xfId="0" applyFont="1" applyAlignment="1">
      <alignment horizontal="center" vertical="center"/>
    </xf>
    <xf numFmtId="0" fontId="11" fillId="0" borderId="0" xfId="0" applyFont="1">
      <alignment vertical="center"/>
    </xf>
    <xf numFmtId="0" fontId="8"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8" fillId="0" borderId="23" xfId="0" applyFont="1" applyBorder="1">
      <alignment vertical="center"/>
    </xf>
    <xf numFmtId="0" fontId="11" fillId="0" borderId="24" xfId="0" applyFont="1" applyBorder="1">
      <alignment vertical="center"/>
    </xf>
    <xf numFmtId="0" fontId="13" fillId="0" borderId="24" xfId="0" applyFont="1" applyBorder="1">
      <alignment vertical="center"/>
    </xf>
    <xf numFmtId="0" fontId="11" fillId="0" borderId="25" xfId="0" applyFont="1" applyBorder="1">
      <alignment vertical="center"/>
    </xf>
    <xf numFmtId="0" fontId="8" fillId="0" borderId="26" xfId="0" applyFont="1" applyBorder="1">
      <alignment vertical="center"/>
    </xf>
    <xf numFmtId="0" fontId="11" fillId="0" borderId="27" xfId="0" applyFont="1" applyBorder="1">
      <alignment vertical="center"/>
    </xf>
    <xf numFmtId="0" fontId="8" fillId="0" borderId="26" xfId="0" applyFont="1" applyBorder="1" applyAlignment="1">
      <alignment horizontal="left" vertical="center"/>
    </xf>
    <xf numFmtId="0" fontId="6" fillId="0" borderId="27" xfId="0" applyFont="1" applyBorder="1" applyAlignment="1">
      <alignment horizontal="left" vertical="center"/>
    </xf>
    <xf numFmtId="0" fontId="8" fillId="0" borderId="28" xfId="0" applyFont="1" applyBorder="1">
      <alignment vertical="center"/>
    </xf>
    <xf numFmtId="0" fontId="11" fillId="0" borderId="29" xfId="0" applyFont="1" applyBorder="1">
      <alignment vertical="center"/>
    </xf>
    <xf numFmtId="0" fontId="11" fillId="0" borderId="30" xfId="0" applyFont="1" applyBorder="1">
      <alignment vertical="center"/>
    </xf>
    <xf numFmtId="0" fontId="30" fillId="0" borderId="0" xfId="3" applyFont="1" applyAlignment="1">
      <alignment horizontal="left" vertical="center" wrapText="1"/>
    </xf>
    <xf numFmtId="0" fontId="11" fillId="0" borderId="0" xfId="0" applyFont="1" applyAlignment="1">
      <alignment horizontal="left" vertical="center"/>
    </xf>
    <xf numFmtId="0" fontId="31" fillId="0" borderId="0" xfId="3" applyFont="1" applyAlignment="1">
      <alignment horizontal="center" vertical="center" wrapText="1"/>
    </xf>
    <xf numFmtId="0" fontId="40" fillId="0" borderId="0" xfId="0" applyFont="1" applyAlignment="1">
      <alignment horizontal="left" vertical="center"/>
    </xf>
    <xf numFmtId="0" fontId="38" fillId="0" borderId="0" xfId="0" applyFont="1" applyAlignment="1">
      <alignment horizontal="left" vertical="center"/>
    </xf>
    <xf numFmtId="0" fontId="38" fillId="0" borderId="0" xfId="0" applyFont="1">
      <alignment vertical="center"/>
    </xf>
    <xf numFmtId="0" fontId="34" fillId="0" borderId="0" xfId="0" applyFont="1">
      <alignment vertical="center"/>
    </xf>
    <xf numFmtId="0" fontId="35" fillId="0" borderId="0" xfId="0" applyFont="1">
      <alignment vertical="center"/>
    </xf>
    <xf numFmtId="0" fontId="42" fillId="9" borderId="59" xfId="0" applyFont="1" applyFill="1" applyBorder="1" applyAlignment="1">
      <alignment horizontal="center" vertical="center"/>
    </xf>
    <xf numFmtId="0" fontId="43" fillId="9" borderId="60" xfId="0" applyFont="1" applyFill="1" applyBorder="1" applyAlignment="1">
      <alignment horizontal="center" vertical="center"/>
    </xf>
    <xf numFmtId="0" fontId="43" fillId="9" borderId="60" xfId="0" applyFont="1" applyFill="1" applyBorder="1" applyAlignment="1">
      <alignment horizontal="center" vertical="center" wrapText="1"/>
    </xf>
    <xf numFmtId="0" fontId="43" fillId="9" borderId="56" xfId="0" applyFont="1" applyFill="1" applyBorder="1" applyAlignment="1">
      <alignment horizontal="center" vertical="center"/>
    </xf>
    <xf numFmtId="0" fontId="43" fillId="9" borderId="61" xfId="0" applyFont="1" applyFill="1" applyBorder="1" applyAlignment="1">
      <alignment horizontal="center" vertical="center"/>
    </xf>
    <xf numFmtId="0" fontId="12" fillId="0" borderId="0" xfId="0" applyFont="1" applyAlignment="1">
      <alignment horizontal="center" vertical="center"/>
    </xf>
    <xf numFmtId="0" fontId="11" fillId="6" borderId="57" xfId="0" applyFont="1" applyFill="1" applyBorder="1" applyAlignment="1">
      <alignment horizontal="center" vertical="center"/>
    </xf>
    <xf numFmtId="0" fontId="12" fillId="0" borderId="0" xfId="0" applyFont="1" applyAlignment="1">
      <alignment horizontal="left" vertical="center"/>
    </xf>
    <xf numFmtId="0" fontId="15" fillId="0" borderId="98" xfId="0" applyFont="1" applyBorder="1" applyAlignment="1">
      <alignment horizontal="left" vertical="center"/>
    </xf>
    <xf numFmtId="0" fontId="6" fillId="0" borderId="98" xfId="0" applyFont="1" applyBorder="1" applyAlignment="1">
      <alignment horizontal="left" vertical="center" wrapText="1"/>
    </xf>
    <xf numFmtId="0" fontId="6" fillId="0" borderId="99" xfId="0" applyFont="1" applyBorder="1" applyAlignment="1">
      <alignment horizontal="left" vertical="center" wrapText="1"/>
    </xf>
    <xf numFmtId="0" fontId="15" fillId="0" borderId="100" xfId="0" applyFont="1" applyBorder="1" applyAlignment="1">
      <alignment horizontal="left" vertical="center"/>
    </xf>
    <xf numFmtId="0" fontId="15" fillId="0" borderId="101" xfId="0" applyFont="1" applyBorder="1" applyAlignment="1">
      <alignment horizontal="left" vertical="center"/>
    </xf>
    <xf numFmtId="0" fontId="6" fillId="0" borderId="101" xfId="0" applyFont="1" applyBorder="1" applyAlignment="1">
      <alignment horizontal="left" vertical="center" wrapText="1"/>
    </xf>
    <xf numFmtId="176" fontId="15" fillId="5" borderId="101" xfId="0" applyNumberFormat="1" applyFont="1" applyFill="1" applyBorder="1" applyAlignment="1" applyProtection="1">
      <alignment horizontal="right" vertical="center"/>
      <protection locked="0"/>
    </xf>
    <xf numFmtId="0" fontId="6" fillId="0" borderId="102" xfId="0" applyFont="1" applyBorder="1" applyAlignment="1">
      <alignment horizontal="left" vertical="center" wrapText="1"/>
    </xf>
    <xf numFmtId="0" fontId="15" fillId="0" borderId="0" xfId="0" applyFont="1" applyBorder="1" applyAlignment="1">
      <alignment horizontal="left" vertical="center"/>
    </xf>
    <xf numFmtId="0" fontId="6" fillId="0" borderId="0" xfId="0" applyFont="1" applyBorder="1" applyAlignment="1">
      <alignment horizontal="left" vertical="center" wrapText="1"/>
    </xf>
    <xf numFmtId="176" fontId="15" fillId="0" borderId="0" xfId="0" applyNumberFormat="1" applyFont="1" applyFill="1" applyBorder="1" applyAlignment="1" applyProtection="1">
      <alignment horizontal="right" vertical="center"/>
      <protection locked="0"/>
    </xf>
    <xf numFmtId="176" fontId="15" fillId="5" borderId="98" xfId="0" applyNumberFormat="1" applyFont="1" applyFill="1" applyBorder="1" applyAlignment="1" applyProtection="1">
      <alignment vertical="center"/>
      <protection locked="0"/>
    </xf>
    <xf numFmtId="176" fontId="6" fillId="0" borderId="0" xfId="0" applyNumberFormat="1" applyFont="1" applyFill="1" applyBorder="1">
      <alignment vertical="center"/>
    </xf>
    <xf numFmtId="176" fontId="6" fillId="0" borderId="0" xfId="0" applyNumberFormat="1" applyFont="1" applyFill="1" applyBorder="1" applyAlignment="1">
      <alignment horizontal="right" vertical="center"/>
    </xf>
    <xf numFmtId="176" fontId="16" fillId="0" borderId="0" xfId="0" applyNumberFormat="1" applyFont="1" applyFill="1" applyBorder="1">
      <alignment vertical="center"/>
    </xf>
    <xf numFmtId="0" fontId="9" fillId="8" borderId="42" xfId="0" applyFont="1" applyFill="1" applyBorder="1" applyAlignment="1">
      <alignment horizontal="left" vertical="center"/>
    </xf>
    <xf numFmtId="176" fontId="6" fillId="0" borderId="91" xfId="0" applyNumberFormat="1" applyFont="1" applyBorder="1">
      <alignment vertical="center"/>
    </xf>
    <xf numFmtId="176" fontId="15" fillId="6" borderId="15" xfId="0" applyNumberFormat="1" applyFont="1" applyFill="1" applyBorder="1" applyAlignment="1">
      <alignment horizontal="right" vertical="center"/>
    </xf>
    <xf numFmtId="0" fontId="6" fillId="0" borderId="13" xfId="5" applyFont="1" applyBorder="1" applyAlignment="1">
      <alignment horizontal="left" vertical="center"/>
    </xf>
    <xf numFmtId="0" fontId="6" fillId="0" borderId="103" xfId="5" applyFont="1" applyBorder="1" applyAlignment="1">
      <alignment horizontal="left" vertical="center"/>
    </xf>
    <xf numFmtId="0" fontId="6" fillId="0" borderId="104" xfId="0" applyFont="1" applyBorder="1" applyAlignment="1">
      <alignment horizontal="left" vertical="center" wrapText="1"/>
    </xf>
    <xf numFmtId="0" fontId="9" fillId="2" borderId="76" xfId="0" applyFont="1" applyFill="1" applyBorder="1" applyAlignment="1">
      <alignment horizontal="left" vertical="center"/>
    </xf>
    <xf numFmtId="176" fontId="6" fillId="0" borderId="79" xfId="0" applyNumberFormat="1" applyFont="1" applyBorder="1">
      <alignment vertical="center"/>
    </xf>
    <xf numFmtId="176" fontId="6" fillId="3" borderId="44" xfId="0" applyNumberFormat="1" applyFont="1" applyFill="1" applyBorder="1">
      <alignment vertical="center"/>
    </xf>
    <xf numFmtId="176" fontId="6" fillId="0" borderId="44" xfId="0" applyNumberFormat="1" applyFont="1" applyBorder="1">
      <alignment vertical="center"/>
    </xf>
    <xf numFmtId="0" fontId="46" fillId="0" borderId="23" xfId="4" applyFont="1" applyBorder="1" applyProtection="1">
      <alignment vertical="center"/>
      <protection locked="0"/>
    </xf>
    <xf numFmtId="176" fontId="47" fillId="0" borderId="0" xfId="4" applyNumberFormat="1" applyFont="1" applyFill="1" applyBorder="1" applyProtection="1">
      <alignment vertical="center"/>
    </xf>
    <xf numFmtId="12" fontId="49" fillId="0" borderId="0" xfId="0" applyNumberFormat="1" applyFont="1" applyBorder="1">
      <alignment vertical="center"/>
    </xf>
    <xf numFmtId="0" fontId="6" fillId="10" borderId="53" xfId="0" applyFont="1" applyFill="1" applyBorder="1">
      <alignment vertical="center"/>
    </xf>
    <xf numFmtId="0" fontId="6" fillId="10" borderId="48" xfId="0" applyFont="1" applyFill="1" applyBorder="1">
      <alignment vertical="center"/>
    </xf>
    <xf numFmtId="0" fontId="6" fillId="10" borderId="51" xfId="0" applyFont="1" applyFill="1" applyBorder="1">
      <alignment vertical="center"/>
    </xf>
    <xf numFmtId="176" fontId="6" fillId="10" borderId="46" xfId="0" applyNumberFormat="1" applyFont="1" applyFill="1" applyBorder="1">
      <alignment vertical="center"/>
    </xf>
    <xf numFmtId="176" fontId="6" fillId="10" borderId="47" xfId="0" applyNumberFormat="1" applyFont="1" applyFill="1" applyBorder="1">
      <alignment vertical="center"/>
    </xf>
    <xf numFmtId="0" fontId="6" fillId="3" borderId="105" xfId="0" applyFont="1" applyFill="1" applyBorder="1">
      <alignment vertical="center"/>
    </xf>
    <xf numFmtId="0" fontId="6" fillId="3" borderId="106" xfId="0" applyFont="1" applyFill="1" applyBorder="1">
      <alignment vertical="center"/>
    </xf>
    <xf numFmtId="0" fontId="6" fillId="3" borderId="107" xfId="0" applyFont="1" applyFill="1" applyBorder="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wrapText="1"/>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7"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cellXfs>
  <cellStyles count="6">
    <cellStyle name="ハイパーリンク" xfId="4" builtinId="8"/>
    <cellStyle name="標準" xfId="0" builtinId="0" customBuiltin="1"/>
    <cellStyle name="標準 17 2" xfId="5" xr:uid="{0D1DEC0B-2942-4EFA-A202-FE368EC8D627}"/>
    <cellStyle name="標準 7" xfId="3" xr:uid="{4DAE3762-FCAF-4258-AA94-FF4BAF47BC4A}"/>
    <cellStyle name="標準 7 2" xfId="1" xr:uid="{1F2A2E40-C0A4-4806-A4DC-8F70F3094BC5}"/>
    <cellStyle name="標準 7 2 7" xfId="2" xr:uid="{62DE0CB3-F6CC-4A9D-B1A9-063DC0EC02C5}"/>
  </cellStyles>
  <dxfs count="262">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695602</xdr:colOff>
      <xdr:row>23</xdr:row>
      <xdr:rowOff>0</xdr:rowOff>
    </xdr:from>
    <xdr:to>
      <xdr:col>12</xdr:col>
      <xdr:colOff>0</xdr:colOff>
      <xdr:row>26</xdr:row>
      <xdr:rowOff>76402</xdr:rowOff>
    </xdr:to>
    <xdr:pic>
      <xdr:nvPicPr>
        <xdr:cNvPr id="3" name="図 2">
          <a:extLst>
            <a:ext uri="{FF2B5EF4-FFF2-40B4-BE49-F238E27FC236}">
              <a16:creationId xmlns:a16="http://schemas.microsoft.com/office/drawing/2014/main" id="{605E639C-4B9E-4A94-B0AA-E9F651CC0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5771" y="2098729"/>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698781</xdr:colOff>
      <xdr:row>23</xdr:row>
      <xdr:rowOff>0</xdr:rowOff>
    </xdr:from>
    <xdr:to>
      <xdr:col>17</xdr:col>
      <xdr:colOff>0</xdr:colOff>
      <xdr:row>26</xdr:row>
      <xdr:rowOff>56588</xdr:rowOff>
    </xdr:to>
    <xdr:pic>
      <xdr:nvPicPr>
        <xdr:cNvPr id="2" name="図 1">
          <a:extLst>
            <a:ext uri="{FF2B5EF4-FFF2-40B4-BE49-F238E27FC236}">
              <a16:creationId xmlns:a16="http://schemas.microsoft.com/office/drawing/2014/main" id="{5D84E123-2AFC-4F2F-80F1-09C33759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758" y="2164773"/>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692357</xdr:colOff>
      <xdr:row>21</xdr:row>
      <xdr:rowOff>0</xdr:rowOff>
    </xdr:from>
    <xdr:to>
      <xdr:col>18</xdr:col>
      <xdr:colOff>0</xdr:colOff>
      <xdr:row>24</xdr:row>
      <xdr:rowOff>59830</xdr:rowOff>
    </xdr:to>
    <xdr:pic>
      <xdr:nvPicPr>
        <xdr:cNvPr id="4" name="図 3">
          <a:extLst>
            <a:ext uri="{FF2B5EF4-FFF2-40B4-BE49-F238E27FC236}">
              <a16:creationId xmlns:a16="http://schemas.microsoft.com/office/drawing/2014/main" id="{34BAF130-A1CF-C918-B947-6B75934F2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42264" y="5715000"/>
          <a:ext cx="3352829" cy="7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699246</xdr:colOff>
      <xdr:row>25</xdr:row>
      <xdr:rowOff>0</xdr:rowOff>
    </xdr:from>
    <xdr:to>
      <xdr:col>17</xdr:col>
      <xdr:colOff>0</xdr:colOff>
      <xdr:row>28</xdr:row>
      <xdr:rowOff>60776</xdr:rowOff>
    </xdr:to>
    <xdr:pic>
      <xdr:nvPicPr>
        <xdr:cNvPr id="2" name="図 1">
          <a:extLst>
            <a:ext uri="{FF2B5EF4-FFF2-40B4-BE49-F238E27FC236}">
              <a16:creationId xmlns:a16="http://schemas.microsoft.com/office/drawing/2014/main" id="{F8725288-D214-449D-8558-0501CBFB7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88896" y="5772150"/>
          <a:ext cx="3348879" cy="6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37E83-DBFB-4C98-975E-264F9C263271}" name="謝金" displayName="謝金" ref="B28:L48" totalsRowShown="0" headerRowDxfId="261" dataDxfId="259" headerRowBorderDxfId="260" tableBorderDxfId="258" totalsRowBorderDxfId="257">
  <autoFilter ref="B28:L48" xr:uid="{77837E83-DBFB-4C98-975E-264F9C263271}"/>
  <tableColumns count="11">
    <tableColumn id="1" xr3:uid="{20840164-C93E-4E94-AB78-D955748F8E36}" name="経費No." dataDxfId="256">
      <calculatedColumnFormula>IF(C29="","",_xlfn.XLOOKUP(C29,経費NO.!$C$2:$C$11,経費NO.!$B$2:$B$11)&amp;"_"&amp;COUNTIF($C$29:C29,C29))</calculatedColumnFormula>
    </tableColumn>
    <tableColumn id="2" xr3:uid="{011988CC-2955-49D8-826C-5589DD975713}" name="経費区分" dataDxfId="255"/>
    <tableColumn id="3" xr3:uid="{11699B31-08FE-408D-A2CD-68027C7E5511}" name="経費名" dataDxfId="254"/>
    <tableColumn id="4" xr3:uid="{58548A53-764B-4E46-9801-5F4CFD0EE3C1}" name="経費の内容と必要性" dataDxfId="253"/>
    <tableColumn id="5" xr3:uid="{A31C187C-B57C-40D3-B3A0-87E7E06E9B36}" name="依頼先の専門家名" dataDxfId="252"/>
    <tableColumn id="6" xr3:uid="{42FD9C18-A2C7-4BC3-9FB1-BE48EAA7E39A}" name="補助事業に要する経費_x000a_（税抜き）" dataDxfId="251"/>
    <tableColumn id="7" xr3:uid="{9AC5462B-E27E-4976-8DD6-49233F43D1B4}" name="補助対象経費_x000a_（税抜き）" dataDxfId="250"/>
    <tableColumn id="8" xr3:uid="{F2C39F2E-5431-4A4C-B642-0001F22B2548}" name="専門家等への依頼状・就任依頼書" dataDxfId="249"/>
    <tableColumn id="9" xr3:uid="{F9633715-C3A5-4E97-A181-E4DF1161E3C1}" name="補足証憑_x000a_(専門家の職位等を確認できる資料)" dataDxfId="248"/>
    <tableColumn id="10" xr3:uid="{A68FC357-830D-4575-BA09-C1C1CD581E98}" name="補足証憑_x000a_(基準謝金単価を確認できる資料)" dataDxfId="247"/>
    <tableColumn id="11" xr3:uid="{D74D5215-6A0D-4FF2-97D2-9992E994AE47}" name="備考（連絡欄）" dataDxfId="24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658C7B-26A4-430A-B435-08B345B2A039}" name="旅費" displayName="旅費" ref="B28:Q48" totalsRowShown="0" headerRowDxfId="245" dataDxfId="243" headerRowBorderDxfId="244" tableBorderDxfId="242">
  <autoFilter ref="B28:Q48" xr:uid="{A7658C7B-26A4-430A-B435-08B345B2A039}"/>
  <tableColumns count="16">
    <tableColumn id="1" xr3:uid="{947B78C3-0ABC-4AF5-9927-A6B5E0F7940D}" name="経費No." dataDxfId="241">
      <calculatedColumnFormula>IF(C29="","",_xlfn.XLOOKUP(C29,経費NO.!$C$2:$C$11,経費NO.!$B$2:$B$11)&amp;"_"&amp;COUNTIF($C$29:C29,C29))</calculatedColumnFormula>
    </tableColumn>
    <tableColumn id="2" xr3:uid="{61975D26-2320-458C-98A8-26F924566DF1}" name="経費区分" dataDxfId="240"/>
    <tableColumn id="3" xr3:uid="{9A2B033B-8351-44EB-903E-5C6ABBE1AF7F}" name="経費名" dataDxfId="239"/>
    <tableColumn id="4" xr3:uid="{A1143669-B9C6-4FE9-9EC4-5D77C9B2646F}" name="経費の内容と必要性" dataDxfId="238"/>
    <tableColumn id="5" xr3:uid="{C4F9A7C2-524A-4CF4-94E4-C38AA2846555}" name="旅行代理店の利用" dataDxfId="237"/>
    <tableColumn id="6" xr3:uid="{33150BEE-244B-4182-A2E6-4347260261C3}" name="ビジネスパックの利用" dataDxfId="236"/>
    <tableColumn id="7" xr3:uid="{11CE7FB7-EC57-4654-AE06-3CC8547BEAF2}" name="本見積先_x000a_（発注予定先）" dataDxfId="235"/>
    <tableColumn id="8" xr3:uid="{2878818F-080E-4F72-81CB-C9B65970EF70}" name="補助事業に要する経費_x000a_（税抜き）" dataDxfId="234"/>
    <tableColumn id="9" xr3:uid="{8C3C7776-DF8C-4734-BDA2-7BC39A031F3E}" name="補助対象経費_x000a_（税抜き）" dataDxfId="233"/>
    <tableColumn id="10" xr3:uid="{45B8D8E7-3191-4858-BACD-3B836DE59672}" name="見積依頼書" dataDxfId="232"/>
    <tableColumn id="11" xr3:uid="{D95951EF-BA25-4323-9371-4DCBB471CBB1}" name="見積書" dataDxfId="231"/>
    <tableColumn id="12" xr3:uid="{46B8642C-516B-47B1-B80C-0D99933EA6F0}" name="相見積書" dataDxfId="230"/>
    <tableColumn id="13" xr3:uid="{F6CF2804-C6EB-40A6-9398-0D1F55C9DC31}" name="補足証憑_x000a_(ビジネスパックの内容・正規交通料金が確認できる資料)" dataDxfId="229"/>
    <tableColumn id="14" xr3:uid="{B5A5381F-EC1E-49A5-A499-515AFD57507F}" name="相見積先" dataDxfId="228"/>
    <tableColumn id="15" xr3:uid="{57F84C82-5133-4EC8-81A4-6B16A0756D17}" name="相見積額（税抜き）" dataDxfId="227"/>
    <tableColumn id="16" xr3:uid="{85765983-BE50-4CB6-9B66-DEBA9AFA5062}" name="備考（連絡欄）" dataDxfId="22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168B5-6C1D-47E4-9396-BA44A6F8FDED}" name="委託費" displayName="委託費" ref="B26:R46" totalsRowShown="0" headerRowDxfId="225" dataDxfId="223" headerRowBorderDxfId="224" tableBorderDxfId="222">
  <autoFilter ref="B26:R46" xr:uid="{DAD168B5-6C1D-47E4-9396-BA44A6F8FDED}"/>
  <tableColumns count="17">
    <tableColumn id="1" xr3:uid="{0C682A7C-BEB2-4A9F-A9E1-BF3C33821D70}" name="経費No." dataDxfId="221">
      <calculatedColumnFormula>IF(C27="","",_xlfn.XLOOKUP(C27,経費NO.!$C$2:$C$11,経費NO.!$B$2:$B$11)&amp;"_"&amp;COUNTIF($C$27:C27,C27))</calculatedColumnFormula>
    </tableColumn>
    <tableColumn id="2" xr3:uid="{E4976253-44BF-44F7-B767-B1D64584AE7E}" name="経費区分" dataDxfId="220"/>
    <tableColumn id="3" xr3:uid="{03CEBAC2-65A3-4A69-B335-5AA7418F921C}" name="経費名" dataDxfId="219"/>
    <tableColumn id="4" xr3:uid="{9FCDF8D5-2995-4A4B-908A-9290AD9D0827}" name="経費の内容と必要性" dataDxfId="218"/>
    <tableColumn id="5" xr3:uid="{BEEF5F78-740E-4D00-BFD8-ED01B19103F0}" name="本見積先_x000a_（発注予定先）" dataDxfId="217"/>
    <tableColumn id="6" xr3:uid="{94855501-FB7F-44FD-8525-E81182FEF272}" name="補助事業に要する経費_x000a_（税抜き）" dataDxfId="216"/>
    <tableColumn id="7" xr3:uid="{5C8EE1BC-EAA0-4277-BC2D-C111C75A4402}" name="補助対象経費_x000a_（税抜き）" dataDxfId="215"/>
    <tableColumn id="8" xr3:uid="{EAEAA120-00B9-4194-BF3C-E789174C0AEA}" name="見積依頼書" dataDxfId="214"/>
    <tableColumn id="9" xr3:uid="{4B3581A8-1832-41E0-9932-FB50758B6CF0}" name="見積書" dataDxfId="213"/>
    <tableColumn id="20" xr3:uid="{2370972C-FC0A-4EE7-9EA8-033C0865A839}" name="発注予定先の選定理由" dataDxfId="212"/>
    <tableColumn id="10" xr3:uid="{28770FAC-4494-462A-A325-30FED7B65CDF}" name="相見積書" dataDxfId="211"/>
    <tableColumn id="11" xr3:uid="{E719809C-2F50-4C94-9120-2DD53FCF5C4A}" name="補足証憑_x000a_(2者以上の断り証憑/DD実施者証憑)" dataDxfId="210"/>
    <tableColumn id="13" xr3:uid="{830FA935-947C-4D72-A4B4-64D12EF055A0}" name="相見積先" dataDxfId="209"/>
    <tableColumn id="14" xr3:uid="{DD4B7035-347F-4F4E-97EE-A05761AE486F}" name="相見積額（税抜き）" dataDxfId="208"/>
    <tableColumn id="24" xr3:uid="{DC23EEF3-C699-49E6-8979-28F868CCDB25}" name="PMIを依頼する_x000a_専門家の種類" dataDxfId="207"/>
    <tableColumn id="16" xr3:uid="{D896BF61-BA04-475D-AF9D-CBBF2407C4FF}" name="資格の種類_x000a_（T列がその他の場合）" dataDxfId="206"/>
    <tableColumn id="17" xr3:uid="{C32B7556-6083-4528-9270-4E54A534FD54}" name="備考（連絡欄）" dataDxfId="20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B93C40-9F74-4350-B098-1F6158687CD8}" name="廃業費" displayName="廃業費" ref="B30:Q50" totalsRowShown="0" headerRowDxfId="204" dataDxfId="202" headerRowBorderDxfId="203" tableBorderDxfId="201">
  <autoFilter ref="B30:Q50" xr:uid="{6EDF59C0-2BA9-478D-9880-3F640F9ED78B}"/>
  <tableColumns count="16">
    <tableColumn id="1" xr3:uid="{B9977375-338E-42D4-B2C0-707273BB9D9C}" name="経費No." dataDxfId="200">
      <calculatedColumnFormula>IF(C31="","",_xlfn.XLOOKUP(C31,経費NO.!$C$2:$C$12,経費NO.!$B$2:$B$12)&amp;"_"&amp;COUNTIF($C$31:C31,C31))</calculatedColumnFormula>
    </tableColumn>
    <tableColumn id="2" xr3:uid="{2F499339-A96F-4169-AB0B-5A1951D2EBD0}" name="経費区分" dataDxfId="199"/>
    <tableColumn id="3" xr3:uid="{BFD8CB5B-C2CA-46C5-98C8-25414F6FB1A7}" name="経費名" dataDxfId="198"/>
    <tableColumn id="4" xr3:uid="{C4C8B2AF-FF98-4F26-8E30-55F4007B5078}" name="経費の内容と必要性" dataDxfId="197"/>
    <tableColumn id="5" xr3:uid="{7E4ACB9F-3770-419E-B2DE-5C6D95B8D63D}" name="本見積先（発注予定先）" dataDxfId="196"/>
    <tableColumn id="6" xr3:uid="{81767187-D198-4BC9-ADDD-5FEE64B62ED9}" name="補助事業に要する経費_x000a_（税抜き）" dataDxfId="195"/>
    <tableColumn id="7" xr3:uid="{AE0F4AB0-8FF5-49BF-A6E6-D64831445DF3}" name="補助対象経費_x000a_（税抜き）" dataDxfId="194"/>
    <tableColumn id="8" xr3:uid="{370751AF-B303-4079-B427-F9AB345CC2EC}" name="見積依頼書" dataDxfId="193"/>
    <tableColumn id="9" xr3:uid="{4719319F-8E1A-4685-B82F-BC783176D2EA}" name="見積書" dataDxfId="192"/>
    <tableColumn id="16" xr3:uid="{5CE7F214-4CBA-4647-9B77-54D2541E2714}" name="発注予定先の選定理由" dataDxfId="191"/>
    <tableColumn id="10" xr3:uid="{677315A1-A105-493C-A581-1E577868A57A}" name="相見積書" dataDxfId="190"/>
    <tableColumn id="11" xr3:uid="{87658CD6-4001-4EBD-9D5A-D2F024879DF3}" name="補足証憑_x000a_(2者以上の断り証憑)" dataDxfId="189"/>
    <tableColumn id="12" xr3:uid="{023C9907-05B5-4512-A446-7F7EE93AF91C}" name="契約書_x000a_(現行締結済)" dataDxfId="188"/>
    <tableColumn id="13" xr3:uid="{93F741B2-FF6A-4BE5-922F-190B813C28EF}" name="相見積先" dataDxfId="187"/>
    <tableColumn id="14" xr3:uid="{255C0B1B-9BDF-4194-80E5-A6E6ECEFC2A2}" name="相見積額（税抜き）" dataDxfId="186"/>
    <tableColumn id="15" xr3:uid="{5ACA5CB9-440A-4063-95D7-CE2F0FD529B9}" name="備考（連絡欄）" dataDxfId="185"/>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62"/>
  <sheetViews>
    <sheetView showGridLines="0" tabSelected="1" view="pageBreakPreview" zoomScale="85" zoomScaleNormal="62" zoomScaleSheetLayoutView="85" workbookViewId="0">
      <selection activeCell="H17" sqref="H17"/>
    </sheetView>
  </sheetViews>
  <sheetFormatPr defaultColWidth="9.109375" defaultRowHeight="16.8"/>
  <cols>
    <col min="1" max="1" width="5.88671875" style="1" customWidth="1"/>
    <col min="2" max="2" width="2.6640625" style="1" customWidth="1"/>
    <col min="3" max="3" width="1.6640625" style="1" customWidth="1"/>
    <col min="4" max="4" width="10.6640625" style="197" customWidth="1"/>
    <col min="5" max="5" width="5.6640625" style="197" bestFit="1" customWidth="1"/>
    <col min="6" max="6" width="80.6640625" style="1" customWidth="1"/>
    <col min="7" max="7" width="15.6640625" style="1" customWidth="1"/>
    <col min="8" max="8" width="45.6640625" style="1" customWidth="1"/>
    <col min="9" max="9" width="115.6640625" style="1" customWidth="1"/>
    <col min="10" max="10" width="80.6640625" style="1" customWidth="1"/>
    <col min="11" max="11" width="2.6640625" style="1" customWidth="1"/>
    <col min="12" max="13" width="9.109375" style="1" customWidth="1"/>
    <col min="14" max="26" width="1.6640625" style="1" hidden="1" customWidth="1"/>
    <col min="27" max="16384" width="9.109375" style="1"/>
  </cols>
  <sheetData>
    <row r="1" spans="2:13">
      <c r="M1" s="197" t="s">
        <v>44</v>
      </c>
    </row>
    <row r="2" spans="2:13">
      <c r="B2" s="325" t="s">
        <v>196</v>
      </c>
      <c r="C2" s="225"/>
      <c r="D2" s="226"/>
      <c r="E2" s="226"/>
      <c r="F2" s="225"/>
      <c r="G2" s="225"/>
      <c r="H2" s="225"/>
      <c r="I2" s="225"/>
      <c r="J2" s="225"/>
      <c r="K2" s="227"/>
      <c r="M2" s="197"/>
    </row>
    <row r="3" spans="2:13" ht="32.25" customHeight="1">
      <c r="B3" s="195"/>
      <c r="C3" s="196" t="s">
        <v>263</v>
      </c>
      <c r="D3" s="1"/>
      <c r="E3" s="196"/>
      <c r="K3" s="198"/>
      <c r="M3" s="197" t="s">
        <v>44</v>
      </c>
    </row>
    <row r="4" spans="2:13">
      <c r="B4" s="195"/>
      <c r="D4" s="228"/>
      <c r="E4" s="228"/>
      <c r="K4" s="198"/>
      <c r="M4" s="197" t="s">
        <v>44</v>
      </c>
    </row>
    <row r="5" spans="2:13" ht="2.1" customHeight="1">
      <c r="B5" s="195"/>
      <c r="C5" s="229"/>
      <c r="D5" s="230"/>
      <c r="E5" s="230"/>
      <c r="F5" s="225"/>
      <c r="G5" s="225"/>
      <c r="H5" s="225"/>
      <c r="I5" s="225"/>
      <c r="J5" s="227"/>
      <c r="K5" s="198"/>
      <c r="M5" s="197" t="s">
        <v>44</v>
      </c>
    </row>
    <row r="6" spans="2:13">
      <c r="B6" s="195"/>
      <c r="C6" s="195"/>
      <c r="D6" s="228" t="s">
        <v>39</v>
      </c>
      <c r="E6" s="228"/>
      <c r="J6" s="198"/>
      <c r="K6" s="198"/>
      <c r="M6" s="197" t="s">
        <v>44</v>
      </c>
    </row>
    <row r="7" spans="2:13">
      <c r="B7" s="195"/>
      <c r="C7" s="195"/>
      <c r="D7" s="2" t="s">
        <v>32</v>
      </c>
      <c r="E7" s="231" t="s">
        <v>33</v>
      </c>
      <c r="J7" s="198"/>
      <c r="K7" s="198"/>
      <c r="M7" s="197" t="s">
        <v>44</v>
      </c>
    </row>
    <row r="8" spans="2:13">
      <c r="B8" s="195"/>
      <c r="C8" s="195"/>
      <c r="D8" s="2" t="s">
        <v>34</v>
      </c>
      <c r="E8" s="231" t="s">
        <v>35</v>
      </c>
      <c r="J8" s="198"/>
      <c r="K8" s="198"/>
      <c r="M8" s="197" t="s">
        <v>44</v>
      </c>
    </row>
    <row r="9" spans="2:13">
      <c r="B9" s="195"/>
      <c r="C9" s="195"/>
      <c r="D9" s="2" t="s">
        <v>36</v>
      </c>
      <c r="E9" s="231" t="s">
        <v>37</v>
      </c>
      <c r="J9" s="198"/>
      <c r="K9" s="198"/>
      <c r="M9" s="197" t="s">
        <v>44</v>
      </c>
    </row>
    <row r="10" spans="2:13">
      <c r="B10" s="195"/>
      <c r="C10" s="195"/>
      <c r="D10" s="232"/>
      <c r="E10" s="231" t="s">
        <v>194</v>
      </c>
      <c r="J10" s="198"/>
      <c r="K10" s="198"/>
      <c r="M10" s="197" t="s">
        <v>44</v>
      </c>
    </row>
    <row r="11" spans="2:13">
      <c r="B11" s="195"/>
      <c r="C11" s="195"/>
      <c r="D11" s="233" t="s">
        <v>269</v>
      </c>
      <c r="E11" s="234"/>
      <c r="G11" s="235"/>
      <c r="H11" s="235"/>
      <c r="J11" s="198"/>
      <c r="K11" s="198"/>
      <c r="M11" s="197" t="s">
        <v>44</v>
      </c>
    </row>
    <row r="12" spans="2:13">
      <c r="B12" s="195"/>
      <c r="C12" s="195"/>
      <c r="D12" s="234" t="s">
        <v>38</v>
      </c>
      <c r="E12" s="234"/>
      <c r="G12" s="235"/>
      <c r="H12" s="235"/>
      <c r="J12" s="198"/>
      <c r="K12" s="198"/>
      <c r="M12" s="197" t="s">
        <v>44</v>
      </c>
    </row>
    <row r="13" spans="2:13" ht="2.1" customHeight="1">
      <c r="B13" s="195"/>
      <c r="C13" s="236"/>
      <c r="D13" s="237"/>
      <c r="E13" s="237"/>
      <c r="F13" s="238"/>
      <c r="G13" s="239"/>
      <c r="H13" s="239"/>
      <c r="I13" s="238"/>
      <c r="J13" s="240"/>
      <c r="K13" s="198"/>
      <c r="M13" s="197" t="s">
        <v>44</v>
      </c>
    </row>
    <row r="14" spans="2:13">
      <c r="B14" s="195"/>
      <c r="D14" s="197" t="s">
        <v>31</v>
      </c>
      <c r="K14" s="198"/>
      <c r="M14" s="197" t="s">
        <v>44</v>
      </c>
    </row>
    <row r="15" spans="2:13" ht="21" thickBot="1">
      <c r="B15" s="195"/>
      <c r="D15" s="196" t="s">
        <v>180</v>
      </c>
      <c r="E15" s="196"/>
      <c r="I15" s="241"/>
      <c r="K15" s="198"/>
      <c r="M15" s="197" t="s">
        <v>44</v>
      </c>
    </row>
    <row r="16" spans="2:13" s="243" customFormat="1" ht="50.1" customHeight="1" thickBot="1">
      <c r="B16" s="242"/>
      <c r="D16" s="199" t="s">
        <v>41</v>
      </c>
      <c r="E16" s="200" t="s">
        <v>53</v>
      </c>
      <c r="F16" s="200"/>
      <c r="G16" s="200" t="s">
        <v>55</v>
      </c>
      <c r="H16" s="200" t="s">
        <v>54</v>
      </c>
      <c r="I16" s="200" t="s">
        <v>40</v>
      </c>
      <c r="J16" s="201" t="s">
        <v>270</v>
      </c>
      <c r="K16" s="244"/>
      <c r="M16" s="197" t="s">
        <v>44</v>
      </c>
    </row>
    <row r="17" spans="1:13">
      <c r="A17" s="241"/>
      <c r="B17" s="245"/>
      <c r="D17" s="246" t="s">
        <v>32</v>
      </c>
      <c r="E17" s="247">
        <v>1.1000000000000001</v>
      </c>
      <c r="F17" s="248" t="s">
        <v>140</v>
      </c>
      <c r="G17" s="247" t="s">
        <v>57</v>
      </c>
      <c r="H17" s="249"/>
      <c r="I17" s="248" t="s">
        <v>193</v>
      </c>
      <c r="J17" s="250" t="s">
        <v>50</v>
      </c>
      <c r="K17" s="198"/>
      <c r="M17" s="197" t="s">
        <v>44</v>
      </c>
    </row>
    <row r="18" spans="1:13">
      <c r="A18" s="241"/>
      <c r="B18" s="245"/>
      <c r="D18" s="251" t="s">
        <v>32</v>
      </c>
      <c r="E18" s="252">
        <v>1.2</v>
      </c>
      <c r="F18" s="253" t="s">
        <v>141</v>
      </c>
      <c r="G18" s="252" t="s">
        <v>57</v>
      </c>
      <c r="H18" s="254"/>
      <c r="I18" s="253" t="s">
        <v>181</v>
      </c>
      <c r="J18" s="255" t="s">
        <v>50</v>
      </c>
      <c r="K18" s="198"/>
      <c r="M18" s="197" t="s">
        <v>44</v>
      </c>
    </row>
    <row r="19" spans="1:13" ht="17.399999999999999" thickBot="1">
      <c r="A19" s="241"/>
      <c r="B19" s="245"/>
      <c r="D19" s="256" t="s">
        <v>32</v>
      </c>
      <c r="E19" s="257">
        <v>1.3</v>
      </c>
      <c r="F19" s="258" t="s">
        <v>142</v>
      </c>
      <c r="G19" s="257" t="s">
        <v>57</v>
      </c>
      <c r="H19" s="259"/>
      <c r="I19" s="258" t="s">
        <v>181</v>
      </c>
      <c r="J19" s="260" t="s">
        <v>50</v>
      </c>
      <c r="K19" s="198"/>
      <c r="M19" s="197" t="s">
        <v>44</v>
      </c>
    </row>
    <row r="20" spans="1:13" ht="20.399999999999999">
      <c r="B20" s="195"/>
      <c r="D20" s="196"/>
      <c r="E20" s="196"/>
      <c r="I20" s="241"/>
      <c r="K20" s="198"/>
      <c r="M20" s="197" t="s">
        <v>44</v>
      </c>
    </row>
    <row r="21" spans="1:13" ht="21" thickBot="1">
      <c r="B21" s="195"/>
      <c r="D21" s="196" t="s">
        <v>68</v>
      </c>
      <c r="E21" s="196"/>
      <c r="I21" s="241"/>
      <c r="K21" s="198"/>
      <c r="M21" s="197" t="s">
        <v>44</v>
      </c>
    </row>
    <row r="22" spans="1:13" s="243" customFormat="1" ht="50.1" customHeight="1" thickBot="1">
      <c r="B22" s="242"/>
      <c r="D22" s="199" t="s">
        <v>41</v>
      </c>
      <c r="E22" s="200" t="s">
        <v>53</v>
      </c>
      <c r="F22" s="200"/>
      <c r="G22" s="200" t="s">
        <v>55</v>
      </c>
      <c r="H22" s="200" t="s">
        <v>54</v>
      </c>
      <c r="I22" s="200" t="s">
        <v>40</v>
      </c>
      <c r="J22" s="261" t="s">
        <v>270</v>
      </c>
      <c r="K22" s="244"/>
      <c r="M22" s="197" t="s">
        <v>44</v>
      </c>
    </row>
    <row r="23" spans="1:13" ht="50.4">
      <c r="B23" s="195"/>
      <c r="D23" s="208" t="s">
        <v>32</v>
      </c>
      <c r="E23" s="211">
        <v>1</v>
      </c>
      <c r="F23" s="213" t="s">
        <v>62</v>
      </c>
      <c r="G23" s="211" t="s">
        <v>57</v>
      </c>
      <c r="H23" s="76"/>
      <c r="I23" s="213" t="s">
        <v>203</v>
      </c>
      <c r="J23" s="219" t="s">
        <v>107</v>
      </c>
      <c r="K23" s="198"/>
      <c r="M23" s="197" t="s">
        <v>44</v>
      </c>
    </row>
    <row r="24" spans="1:13" ht="50.4">
      <c r="B24" s="195"/>
      <c r="D24" s="208" t="s">
        <v>32</v>
      </c>
      <c r="E24" s="211">
        <v>2</v>
      </c>
      <c r="F24" s="213" t="s">
        <v>63</v>
      </c>
      <c r="G24" s="211" t="s">
        <v>57</v>
      </c>
      <c r="H24" s="76"/>
      <c r="I24" s="213" t="s">
        <v>204</v>
      </c>
      <c r="J24" s="219" t="s">
        <v>108</v>
      </c>
      <c r="K24" s="198"/>
      <c r="M24" s="197" t="s">
        <v>44</v>
      </c>
    </row>
    <row r="25" spans="1:13" ht="50.1" customHeight="1">
      <c r="B25" s="195"/>
      <c r="D25" s="208" t="s">
        <v>32</v>
      </c>
      <c r="E25" s="211">
        <v>3</v>
      </c>
      <c r="F25" s="213" t="s">
        <v>64</v>
      </c>
      <c r="G25" s="211" t="s">
        <v>57</v>
      </c>
      <c r="H25" s="76"/>
      <c r="I25" s="213" t="s">
        <v>205</v>
      </c>
      <c r="J25" s="219" t="s">
        <v>237</v>
      </c>
      <c r="K25" s="198"/>
      <c r="M25" s="197" t="s">
        <v>44</v>
      </c>
    </row>
    <row r="26" spans="1:13" ht="67.2">
      <c r="B26" s="195"/>
      <c r="D26" s="303" t="s">
        <v>32</v>
      </c>
      <c r="E26" s="304">
        <v>4</v>
      </c>
      <c r="F26" s="305" t="s">
        <v>206</v>
      </c>
      <c r="G26" s="304" t="s">
        <v>57</v>
      </c>
      <c r="H26" s="306"/>
      <c r="I26" s="305" t="s">
        <v>207</v>
      </c>
      <c r="J26" s="307" t="s">
        <v>238</v>
      </c>
      <c r="K26" s="198"/>
      <c r="M26" s="197" t="s">
        <v>44</v>
      </c>
    </row>
    <row r="27" spans="1:13" ht="101.4" thickBot="1">
      <c r="B27" s="195"/>
      <c r="D27" s="220" t="s">
        <v>34</v>
      </c>
      <c r="E27" s="300">
        <v>5</v>
      </c>
      <c r="F27" s="301" t="s">
        <v>227</v>
      </c>
      <c r="G27" s="300" t="s">
        <v>228</v>
      </c>
      <c r="H27" s="311"/>
      <c r="I27" s="301" t="s">
        <v>229</v>
      </c>
      <c r="J27" s="302" t="s">
        <v>239</v>
      </c>
      <c r="K27" s="198"/>
      <c r="M27" s="197" t="s">
        <v>44</v>
      </c>
    </row>
    <row r="28" spans="1:13" ht="21" customHeight="1">
      <c r="B28" s="195"/>
      <c r="D28" s="308"/>
      <c r="E28" s="308"/>
      <c r="F28" s="309"/>
      <c r="G28" s="308"/>
      <c r="H28" s="310"/>
      <c r="I28" s="309"/>
      <c r="J28" s="309"/>
      <c r="K28" s="198"/>
      <c r="M28" s="197"/>
    </row>
    <row r="29" spans="1:13" ht="35.1" customHeight="1" thickBot="1">
      <c r="B29" s="195"/>
      <c r="D29" s="196" t="s">
        <v>66</v>
      </c>
      <c r="E29" s="196"/>
      <c r="I29" s="241"/>
      <c r="K29" s="198"/>
      <c r="M29" s="197" t="s">
        <v>44</v>
      </c>
    </row>
    <row r="30" spans="1:13" s="243" customFormat="1" ht="39" thickBot="1">
      <c r="B30" s="242"/>
      <c r="D30" s="199" t="s">
        <v>41</v>
      </c>
      <c r="E30" s="200" t="s">
        <v>53</v>
      </c>
      <c r="F30" s="200"/>
      <c r="G30" s="200" t="s">
        <v>55</v>
      </c>
      <c r="H30" s="200" t="s">
        <v>54</v>
      </c>
      <c r="I30" s="200" t="s">
        <v>40</v>
      </c>
      <c r="J30" s="201" t="s">
        <v>270</v>
      </c>
      <c r="K30" s="244"/>
      <c r="M30" s="197" t="s">
        <v>44</v>
      </c>
    </row>
    <row r="31" spans="1:13">
      <c r="B31" s="195"/>
      <c r="D31" s="208" t="s">
        <v>32</v>
      </c>
      <c r="E31" s="211">
        <v>1</v>
      </c>
      <c r="F31" s="213" t="s">
        <v>45</v>
      </c>
      <c r="G31" s="211" t="s">
        <v>57</v>
      </c>
      <c r="H31" s="77"/>
      <c r="I31" s="213" t="s">
        <v>271</v>
      </c>
      <c r="J31" s="219" t="s">
        <v>0</v>
      </c>
      <c r="K31" s="198"/>
      <c r="M31" s="197" t="s">
        <v>44</v>
      </c>
    </row>
    <row r="32" spans="1:13" ht="50.1" customHeight="1">
      <c r="B32" s="195"/>
      <c r="D32" s="208" t="s">
        <v>32</v>
      </c>
      <c r="E32" s="211">
        <v>2</v>
      </c>
      <c r="F32" s="213" t="s">
        <v>46</v>
      </c>
      <c r="G32" s="211" t="s">
        <v>57</v>
      </c>
      <c r="H32" s="77"/>
      <c r="I32" s="213" t="s">
        <v>47</v>
      </c>
      <c r="J32" s="219" t="s">
        <v>1</v>
      </c>
      <c r="K32" s="198"/>
      <c r="M32" s="197" t="s">
        <v>44</v>
      </c>
    </row>
    <row r="33" spans="2:13" ht="60" customHeight="1" thickBot="1">
      <c r="B33" s="195"/>
      <c r="D33" s="220" t="s">
        <v>34</v>
      </c>
      <c r="E33" s="262">
        <v>3</v>
      </c>
      <c r="F33" s="263" t="s">
        <v>48</v>
      </c>
      <c r="G33" s="262" t="s">
        <v>57</v>
      </c>
      <c r="H33" s="78"/>
      <c r="I33" s="263" t="s">
        <v>49</v>
      </c>
      <c r="J33" s="264" t="s">
        <v>2</v>
      </c>
      <c r="K33" s="198"/>
      <c r="M33" s="197" t="s">
        <v>44</v>
      </c>
    </row>
    <row r="34" spans="2:13">
      <c r="B34" s="195"/>
      <c r="D34" s="265"/>
      <c r="E34" s="265"/>
      <c r="F34" s="197"/>
      <c r="G34" s="266"/>
      <c r="H34" s="266"/>
      <c r="K34" s="198"/>
      <c r="M34" s="197" t="s">
        <v>44</v>
      </c>
    </row>
    <row r="35" spans="2:13" ht="21" thickBot="1">
      <c r="B35" s="195"/>
      <c r="D35" s="196" t="s">
        <v>67</v>
      </c>
      <c r="E35" s="196"/>
      <c r="F35" s="197"/>
      <c r="G35" s="197"/>
      <c r="H35" s="197"/>
      <c r="K35" s="198"/>
      <c r="M35" s="197" t="s">
        <v>44</v>
      </c>
    </row>
    <row r="36" spans="2:13" ht="39" thickBot="1">
      <c r="B36" s="195"/>
      <c r="D36" s="199" t="s">
        <v>41</v>
      </c>
      <c r="E36" s="200" t="s">
        <v>53</v>
      </c>
      <c r="F36" s="200"/>
      <c r="G36" s="200" t="s">
        <v>55</v>
      </c>
      <c r="H36" s="200" t="s">
        <v>54</v>
      </c>
      <c r="I36" s="200" t="s">
        <v>40</v>
      </c>
      <c r="J36" s="201" t="s">
        <v>270</v>
      </c>
      <c r="K36" s="198"/>
      <c r="M36" s="197" t="s">
        <v>44</v>
      </c>
    </row>
    <row r="37" spans="2:13">
      <c r="B37" s="195"/>
      <c r="D37" s="202" t="s">
        <v>32</v>
      </c>
      <c r="E37" s="203">
        <v>1</v>
      </c>
      <c r="F37" s="204" t="s">
        <v>51</v>
      </c>
      <c r="G37" s="205" t="s">
        <v>56</v>
      </c>
      <c r="H37" s="79"/>
      <c r="I37" s="206" t="s">
        <v>182</v>
      </c>
      <c r="J37" s="207" t="s">
        <v>50</v>
      </c>
      <c r="K37" s="198"/>
      <c r="M37" s="197" t="s">
        <v>44</v>
      </c>
    </row>
    <row r="38" spans="2:13">
      <c r="B38" s="195"/>
      <c r="D38" s="208" t="s">
        <v>32</v>
      </c>
      <c r="E38" s="209" t="s">
        <v>143</v>
      </c>
      <c r="F38" s="210" t="s">
        <v>146</v>
      </c>
      <c r="G38" s="211" t="s">
        <v>56</v>
      </c>
      <c r="H38" s="212"/>
      <c r="I38" s="213" t="s">
        <v>197</v>
      </c>
      <c r="J38" s="214" t="s">
        <v>50</v>
      </c>
      <c r="K38" s="198"/>
      <c r="M38" s="197" t="s">
        <v>44</v>
      </c>
    </row>
    <row r="39" spans="2:13">
      <c r="B39" s="195"/>
      <c r="D39" s="208" t="s">
        <v>32</v>
      </c>
      <c r="E39" s="209" t="s">
        <v>144</v>
      </c>
      <c r="F39" s="210" t="s">
        <v>147</v>
      </c>
      <c r="G39" s="211" t="s">
        <v>56</v>
      </c>
      <c r="H39" s="215"/>
      <c r="I39" s="213" t="s">
        <v>198</v>
      </c>
      <c r="J39" s="214" t="s">
        <v>50</v>
      </c>
      <c r="K39" s="198"/>
      <c r="M39" s="197" t="s">
        <v>44</v>
      </c>
    </row>
    <row r="40" spans="2:13" ht="33" customHeight="1">
      <c r="B40" s="195"/>
      <c r="D40" s="208" t="s">
        <v>32</v>
      </c>
      <c r="E40" s="209" t="s">
        <v>145</v>
      </c>
      <c r="F40" s="210" t="s">
        <v>148</v>
      </c>
      <c r="G40" s="211" t="s">
        <v>56</v>
      </c>
      <c r="H40" s="212"/>
      <c r="I40" s="213" t="s">
        <v>198</v>
      </c>
      <c r="J40" s="214" t="s">
        <v>50</v>
      </c>
      <c r="K40" s="198"/>
      <c r="M40" s="197" t="s">
        <v>44</v>
      </c>
    </row>
    <row r="41" spans="2:13" ht="33" customHeight="1">
      <c r="B41" s="195"/>
      <c r="D41" s="208" t="s">
        <v>32</v>
      </c>
      <c r="E41" s="209" t="s">
        <v>152</v>
      </c>
      <c r="F41" s="210" t="s">
        <v>149</v>
      </c>
      <c r="G41" s="211" t="s">
        <v>56</v>
      </c>
      <c r="H41" s="212"/>
      <c r="I41" s="213" t="s">
        <v>197</v>
      </c>
      <c r="J41" s="214" t="s">
        <v>50</v>
      </c>
      <c r="K41" s="198"/>
      <c r="M41" s="197" t="s">
        <v>44</v>
      </c>
    </row>
    <row r="42" spans="2:13">
      <c r="B42" s="195"/>
      <c r="D42" s="208" t="s">
        <v>32</v>
      </c>
      <c r="E42" s="209" t="s">
        <v>154</v>
      </c>
      <c r="F42" s="210" t="s">
        <v>150</v>
      </c>
      <c r="G42" s="211" t="s">
        <v>56</v>
      </c>
      <c r="H42" s="215"/>
      <c r="I42" s="213" t="s">
        <v>198</v>
      </c>
      <c r="J42" s="214" t="s">
        <v>50</v>
      </c>
      <c r="K42" s="198"/>
      <c r="M42" s="197" t="s">
        <v>44</v>
      </c>
    </row>
    <row r="43" spans="2:13">
      <c r="B43" s="195"/>
      <c r="D43" s="208" t="s">
        <v>32</v>
      </c>
      <c r="E43" s="209" t="s">
        <v>153</v>
      </c>
      <c r="F43" s="210" t="s">
        <v>151</v>
      </c>
      <c r="G43" s="211" t="s">
        <v>56</v>
      </c>
      <c r="H43" s="212"/>
      <c r="I43" s="213" t="s">
        <v>198</v>
      </c>
      <c r="J43" s="214" t="s">
        <v>50</v>
      </c>
      <c r="K43" s="198"/>
      <c r="M43" s="197" t="s">
        <v>44</v>
      </c>
    </row>
    <row r="44" spans="2:13">
      <c r="B44" s="195"/>
      <c r="D44" s="208" t="s">
        <v>32</v>
      </c>
      <c r="E44" s="209">
        <v>3.1</v>
      </c>
      <c r="F44" s="210" t="s">
        <v>52</v>
      </c>
      <c r="G44" s="211" t="s">
        <v>56</v>
      </c>
      <c r="H44" s="77"/>
      <c r="I44" s="216" t="s">
        <v>183</v>
      </c>
      <c r="J44" s="214" t="s">
        <v>50</v>
      </c>
      <c r="K44" s="198"/>
      <c r="M44" s="197" t="s">
        <v>44</v>
      </c>
    </row>
    <row r="45" spans="2:13" ht="33" customHeight="1">
      <c r="B45" s="195"/>
      <c r="D45" s="208" t="s">
        <v>34</v>
      </c>
      <c r="E45" s="209">
        <v>3.2</v>
      </c>
      <c r="F45" s="210" t="s">
        <v>59</v>
      </c>
      <c r="G45" s="211" t="s">
        <v>56</v>
      </c>
      <c r="H45" s="77"/>
      <c r="I45" s="216" t="s">
        <v>183</v>
      </c>
      <c r="J45" s="214" t="s">
        <v>50</v>
      </c>
      <c r="K45" s="198"/>
      <c r="M45" s="197" t="s">
        <v>44</v>
      </c>
    </row>
    <row r="46" spans="2:13" ht="33.6">
      <c r="B46" s="195"/>
      <c r="D46" s="208" t="s">
        <v>34</v>
      </c>
      <c r="E46" s="209">
        <v>3.3</v>
      </c>
      <c r="F46" s="210" t="s">
        <v>60</v>
      </c>
      <c r="G46" s="211" t="s">
        <v>56</v>
      </c>
      <c r="H46" s="77"/>
      <c r="I46" s="216" t="s">
        <v>183</v>
      </c>
      <c r="J46" s="214" t="s">
        <v>50</v>
      </c>
      <c r="K46" s="198"/>
      <c r="M46" s="197" t="s">
        <v>44</v>
      </c>
    </row>
    <row r="47" spans="2:13" ht="33.6">
      <c r="B47" s="195"/>
      <c r="D47" s="208" t="s">
        <v>34</v>
      </c>
      <c r="E47" s="209">
        <v>3.4</v>
      </c>
      <c r="F47" s="210" t="s">
        <v>61</v>
      </c>
      <c r="G47" s="211" t="s">
        <v>56</v>
      </c>
      <c r="H47" s="77"/>
      <c r="I47" s="216" t="s">
        <v>183</v>
      </c>
      <c r="J47" s="214" t="s">
        <v>50</v>
      </c>
      <c r="K47" s="198"/>
      <c r="M47" s="197" t="s">
        <v>44</v>
      </c>
    </row>
    <row r="48" spans="2:13">
      <c r="B48" s="195"/>
      <c r="D48" s="208" t="s">
        <v>36</v>
      </c>
      <c r="E48" s="209">
        <v>4</v>
      </c>
      <c r="F48" s="210" t="s">
        <v>243</v>
      </c>
      <c r="G48" s="217" t="s">
        <v>58</v>
      </c>
      <c r="H48" s="218">
        <f>【自動反映】経費明細表!G33</f>
        <v>0</v>
      </c>
      <c r="I48" s="216" t="s">
        <v>184</v>
      </c>
      <c r="J48" s="219" t="s">
        <v>240</v>
      </c>
      <c r="K48" s="198"/>
      <c r="M48" s="197" t="s">
        <v>44</v>
      </c>
    </row>
    <row r="49" spans="1:13">
      <c r="B49" s="195"/>
      <c r="D49" s="208" t="s">
        <v>36</v>
      </c>
      <c r="E49" s="209">
        <v>5</v>
      </c>
      <c r="F49" s="210" t="s">
        <v>109</v>
      </c>
      <c r="G49" s="217" t="s">
        <v>58</v>
      </c>
      <c r="H49" s="218">
        <f>【自動反映】経費明細表!G34</f>
        <v>0</v>
      </c>
      <c r="I49" s="216" t="s">
        <v>184</v>
      </c>
      <c r="J49" s="219" t="s">
        <v>199</v>
      </c>
      <c r="K49" s="198"/>
      <c r="M49" s="197" t="s">
        <v>44</v>
      </c>
    </row>
    <row r="50" spans="1:13">
      <c r="B50" s="195"/>
      <c r="D50" s="208" t="s">
        <v>36</v>
      </c>
      <c r="E50" s="209">
        <v>6</v>
      </c>
      <c r="F50" s="210" t="s">
        <v>110</v>
      </c>
      <c r="G50" s="217" t="s">
        <v>58</v>
      </c>
      <c r="H50" s="218">
        <f>【自動反映】経費明細表!G35</f>
        <v>0</v>
      </c>
      <c r="I50" s="216" t="s">
        <v>184</v>
      </c>
      <c r="J50" s="219" t="s">
        <v>200</v>
      </c>
      <c r="K50" s="198"/>
      <c r="M50" s="197" t="s">
        <v>44</v>
      </c>
    </row>
    <row r="51" spans="1:13">
      <c r="B51" s="195"/>
      <c r="D51" s="208" t="s">
        <v>36</v>
      </c>
      <c r="E51" s="209">
        <v>7</v>
      </c>
      <c r="F51" s="210" t="s">
        <v>244</v>
      </c>
      <c r="G51" s="217" t="s">
        <v>58</v>
      </c>
      <c r="H51" s="218">
        <f>【自動反映】経費明細表!G37</f>
        <v>0</v>
      </c>
      <c r="I51" s="216" t="s">
        <v>184</v>
      </c>
      <c r="J51" s="219" t="s">
        <v>242</v>
      </c>
      <c r="K51" s="198"/>
      <c r="M51" s="197" t="s">
        <v>44</v>
      </c>
    </row>
    <row r="52" spans="1:13">
      <c r="B52" s="195"/>
      <c r="D52" s="208" t="s">
        <v>36</v>
      </c>
      <c r="E52" s="209">
        <v>8</v>
      </c>
      <c r="F52" s="210" t="s">
        <v>111</v>
      </c>
      <c r="G52" s="217" t="s">
        <v>58</v>
      </c>
      <c r="H52" s="218">
        <f>【自動反映】経費明細表!G38</f>
        <v>0</v>
      </c>
      <c r="I52" s="216" t="s">
        <v>184</v>
      </c>
      <c r="J52" s="219" t="s">
        <v>201</v>
      </c>
      <c r="K52" s="198"/>
      <c r="M52" s="197" t="s">
        <v>44</v>
      </c>
    </row>
    <row r="53" spans="1:13">
      <c r="B53" s="195"/>
      <c r="D53" s="208" t="s">
        <v>36</v>
      </c>
      <c r="E53" s="209">
        <v>9</v>
      </c>
      <c r="F53" s="210" t="s">
        <v>112</v>
      </c>
      <c r="G53" s="217" t="s">
        <v>58</v>
      </c>
      <c r="H53" s="218">
        <f>【自動反映】経費明細表!G39</f>
        <v>0</v>
      </c>
      <c r="I53" s="216" t="s">
        <v>184</v>
      </c>
      <c r="J53" s="219" t="s">
        <v>202</v>
      </c>
      <c r="K53" s="198"/>
      <c r="M53" s="197" t="s">
        <v>44</v>
      </c>
    </row>
    <row r="54" spans="1:13">
      <c r="B54" s="195"/>
      <c r="D54" s="208" t="s">
        <v>36</v>
      </c>
      <c r="E54" s="209">
        <v>10</v>
      </c>
      <c r="F54" s="210" t="s">
        <v>245</v>
      </c>
      <c r="G54" s="217" t="s">
        <v>58</v>
      </c>
      <c r="H54" s="218">
        <f>【自動反映】経費明細表!G41</f>
        <v>0</v>
      </c>
      <c r="I54" s="216" t="s">
        <v>184</v>
      </c>
      <c r="J54" s="320" t="s">
        <v>241</v>
      </c>
      <c r="K54" s="198"/>
      <c r="M54" s="197" t="s">
        <v>44</v>
      </c>
    </row>
    <row r="55" spans="1:13">
      <c r="B55" s="195"/>
      <c r="D55" s="208" t="s">
        <v>36</v>
      </c>
      <c r="E55" s="209">
        <v>11</v>
      </c>
      <c r="F55" s="210" t="s">
        <v>185</v>
      </c>
      <c r="G55" s="217" t="s">
        <v>58</v>
      </c>
      <c r="H55" s="218">
        <f>【自動反映】経費明細表!G42</f>
        <v>0</v>
      </c>
      <c r="I55" s="216" t="s">
        <v>184</v>
      </c>
      <c r="J55" s="318" t="s">
        <v>246</v>
      </c>
      <c r="K55" s="198"/>
      <c r="M55" s="197" t="s">
        <v>44</v>
      </c>
    </row>
    <row r="56" spans="1:13" ht="17.399999999999999" thickBot="1">
      <c r="B56" s="195"/>
      <c r="D56" s="220" t="s">
        <v>36</v>
      </c>
      <c r="E56" s="221">
        <v>12</v>
      </c>
      <c r="F56" s="222" t="s">
        <v>186</v>
      </c>
      <c r="G56" s="223" t="s">
        <v>58</v>
      </c>
      <c r="H56" s="317">
        <f>【自動反映】経費明細表!G43</f>
        <v>0</v>
      </c>
      <c r="I56" s="224" t="s">
        <v>184</v>
      </c>
      <c r="J56" s="319" t="s">
        <v>247</v>
      </c>
      <c r="K56" s="198"/>
      <c r="M56" s="197" t="s">
        <v>44</v>
      </c>
    </row>
    <row r="57" spans="1:13">
      <c r="B57" s="236"/>
      <c r="C57" s="238"/>
      <c r="D57" s="267"/>
      <c r="E57" s="267"/>
      <c r="F57" s="238"/>
      <c r="G57" s="238"/>
      <c r="H57" s="238"/>
      <c r="I57" s="238"/>
      <c r="J57" s="238"/>
      <c r="K57" s="240"/>
      <c r="M57" s="197" t="s">
        <v>44</v>
      </c>
    </row>
    <row r="58" spans="1:13">
      <c r="M58" s="197" t="s">
        <v>44</v>
      </c>
    </row>
    <row r="59" spans="1:13">
      <c r="M59" s="197" t="s">
        <v>44</v>
      </c>
    </row>
    <row r="60" spans="1:13">
      <c r="M60" s="197" t="s">
        <v>44</v>
      </c>
    </row>
    <row r="61" spans="1:13">
      <c r="M61" s="197" t="s">
        <v>44</v>
      </c>
    </row>
    <row r="62" spans="1:13">
      <c r="A62" s="197" t="s">
        <v>44</v>
      </c>
      <c r="B62" s="197"/>
      <c r="C62" s="197" t="s">
        <v>44</v>
      </c>
      <c r="D62" s="197" t="s">
        <v>44</v>
      </c>
      <c r="E62" s="197" t="s">
        <v>44</v>
      </c>
      <c r="F62" s="197" t="s">
        <v>44</v>
      </c>
      <c r="G62" s="197" t="s">
        <v>44</v>
      </c>
      <c r="H62" s="197" t="s">
        <v>44</v>
      </c>
      <c r="I62" s="197" t="s">
        <v>44</v>
      </c>
      <c r="J62" s="197" t="s">
        <v>44</v>
      </c>
      <c r="K62" s="197" t="s">
        <v>44</v>
      </c>
      <c r="L62" s="197" t="s">
        <v>44</v>
      </c>
      <c r="M62" s="197" t="s">
        <v>44</v>
      </c>
    </row>
  </sheetData>
  <sheetProtection algorithmName="SHA-512" hashValue="nJ6r8+BBhl0Tk23QM/MbVKWuDX9f22f4zzW0JZPVu/9Y4YBibqivmek0pdMxVCSDH74vFOCXXuyuB/cRDcCmOQ==" saltValue="zuvCZ2asez1BeO86ECS9lQ==" spinCount="100000" sheet="1" selectLockedCells="1"/>
  <phoneticPr fontId="5"/>
  <conditionalFormatting sqref="D7:E13 D37:E56 G37:H56">
    <cfRule type="cellIs" dxfId="184" priority="25" operator="equal">
      <formula>"入力不要"</formula>
    </cfRule>
    <cfRule type="cellIs" dxfId="183" priority="26" operator="equal">
      <formula>"該当必須"</formula>
    </cfRule>
    <cfRule type="cellIs" dxfId="182" priority="27" operator="equal">
      <formula>"必須"</formula>
    </cfRule>
  </conditionalFormatting>
  <conditionalFormatting sqref="D17:E19">
    <cfRule type="cellIs" dxfId="181" priority="7" operator="equal">
      <formula>"入力不要"</formula>
    </cfRule>
    <cfRule type="cellIs" dxfId="180" priority="8" operator="equal">
      <formula>"該当必須"</formula>
    </cfRule>
    <cfRule type="cellIs" dxfId="179" priority="9" operator="equal">
      <formula>"必須"</formula>
    </cfRule>
  </conditionalFormatting>
  <conditionalFormatting sqref="D23:E28">
    <cfRule type="cellIs" dxfId="178" priority="1" operator="equal">
      <formula>"入力不要"</formula>
    </cfRule>
    <cfRule type="cellIs" dxfId="177" priority="2" operator="equal">
      <formula>"該当必須"</formula>
    </cfRule>
    <cfRule type="cellIs" dxfId="176" priority="3" operator="equal">
      <formula>"必須"</formula>
    </cfRule>
  </conditionalFormatting>
  <conditionalFormatting sqref="D31:E34">
    <cfRule type="cellIs" dxfId="175" priority="28" operator="equal">
      <formula>"入力不要"</formula>
    </cfRule>
    <cfRule type="cellIs" dxfId="174" priority="29" operator="equal">
      <formula>"該当必須"</formula>
    </cfRule>
    <cfRule type="cellIs" dxfId="173" priority="30" operator="equal">
      <formula>"必須"</formula>
    </cfRule>
  </conditionalFormatting>
  <conditionalFormatting sqref="G17:H19">
    <cfRule type="cellIs" dxfId="172" priority="16" operator="equal">
      <formula>"入力不要"</formula>
    </cfRule>
    <cfRule type="cellIs" dxfId="171" priority="17" operator="equal">
      <formula>"該当必須"</formula>
    </cfRule>
    <cfRule type="cellIs" dxfId="170" priority="18" operator="equal">
      <formula>"必須"</formula>
    </cfRule>
  </conditionalFormatting>
  <conditionalFormatting sqref="G23:H28">
    <cfRule type="cellIs" dxfId="169" priority="4" operator="equal">
      <formula>"入力不要"</formula>
    </cfRule>
    <cfRule type="cellIs" dxfId="168" priority="5" operator="equal">
      <formula>"該当必須"</formula>
    </cfRule>
    <cfRule type="cellIs" dxfId="167" priority="6" operator="equal">
      <formula>"必須"</formula>
    </cfRule>
  </conditionalFormatting>
  <conditionalFormatting sqref="G31:H34">
    <cfRule type="cellIs" dxfId="166" priority="31" operator="equal">
      <formula>"入力不要"</formula>
    </cfRule>
    <cfRule type="cellIs" dxfId="165" priority="32" operator="equal">
      <formula>"該当必須"</formula>
    </cfRule>
    <cfRule type="cellIs" dxfId="164" priority="33" operator="equal">
      <formula>"必須"</formula>
    </cfRule>
  </conditionalFormatting>
  <dataValidations count="8">
    <dataValidation type="list" allowBlank="1" showInputMessage="1" showErrorMessage="1" sqref="H27" xr:uid="{53E4A6C1-33B3-47F6-AC46-8F6EFFC0CAF5}">
      <formula1>"同時申請を行う"</formula1>
    </dataValidation>
    <dataValidation type="whole" allowBlank="1" showInputMessage="1" showErrorMessage="1" sqref="H17 H38 H41" xr:uid="{6D2D28B8-E7A7-4959-841B-E2F0BF9C9EF1}">
      <formula1>2020</formula1>
      <formula2>2030</formula2>
    </dataValidation>
    <dataValidation type="whole" allowBlank="1" showInputMessage="1" showErrorMessage="1" sqref="H18 H39 H42" xr:uid="{A21F310D-65DE-4C2A-B949-B261BB3E9143}">
      <formula1>1</formula1>
      <formula2>12</formula2>
    </dataValidation>
    <dataValidation type="whole" allowBlank="1" showInputMessage="1" showErrorMessage="1" sqref="H19 H40 H43" xr:uid="{CCC5E049-A697-478C-84D6-212D1BA8E95D}">
      <formula1>1</formula1>
      <formula2>31</formula2>
    </dataValidation>
    <dataValidation type="textLength" allowBlank="1" showInputMessage="1" showErrorMessage="1" sqref="H31" xr:uid="{6C145DB7-7312-4627-83D4-50B107E3D089}">
      <formula1>6</formula1>
      <formula2>7</formula2>
    </dataValidation>
    <dataValidation type="whole" operator="greaterThan" allowBlank="1" showInputMessage="1" showErrorMessage="1" sqref="H23 H25" xr:uid="{8CA498EE-9FC6-4E93-A857-4599CBD9E738}">
      <formula1>0</formula1>
    </dataValidation>
    <dataValidation type="whole" allowBlank="1" showInputMessage="1" showErrorMessage="1" sqref="H24" xr:uid="{068E64A5-45C0-4213-8A45-A9650EE02ACB}">
      <formula1>0</formula1>
      <formula2>1500000</formula2>
    </dataValidation>
    <dataValidation type="whole" allowBlank="1" showInputMessage="1" showErrorMessage="1" sqref="H26" xr:uid="{200E692A-C5CC-4B28-B8E5-46CC801DEC43}">
      <formula1>0</formula1>
      <formula2>3000000</formula2>
    </dataValidation>
  </dataValidations>
  <hyperlinks>
    <hyperlink ref="B2" location="【自動反映】様式第1.交付申請書!A1" display="【自動反映】様式第1.交付申請書へ" xr:uid="{C8CA01AC-7705-4ED9-A7D1-F51EB8BB1128}"/>
  </hyperlinks>
  <pageMargins left="0.7" right="0.7" top="0.75" bottom="0.75" header="0.3" footer="0.3"/>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B8D-CFF5-4EE2-A508-1416CF492EC5}">
  <sheetPr>
    <tabColor theme="5" tint="0.59999389629810485"/>
  </sheetPr>
  <dimension ref="A1:N51"/>
  <sheetViews>
    <sheetView showGridLines="0" view="pageBreakPreview" zoomScale="55" zoomScaleNormal="47" workbookViewId="0">
      <selection activeCell="C29" sqref="C29"/>
    </sheetView>
  </sheetViews>
  <sheetFormatPr defaultColWidth="9.109375" defaultRowHeight="16.8"/>
  <cols>
    <col min="1" max="1" width="9.109375" style="111"/>
    <col min="2" max="2" width="15.6640625" style="110" customWidth="1"/>
    <col min="3" max="4" width="30.6640625" style="111" customWidth="1"/>
    <col min="5" max="5" width="60.6640625" style="111" customWidth="1"/>
    <col min="6" max="8" width="30.6640625" style="111" customWidth="1"/>
    <col min="9" max="11" width="45.6640625" style="111" customWidth="1"/>
    <col min="12" max="12" width="60.6640625" style="111" customWidth="1"/>
    <col min="13" max="16384" width="9.109375" style="111"/>
  </cols>
  <sheetData>
    <row r="1" spans="2:14">
      <c r="N1" s="110" t="s">
        <v>128</v>
      </c>
    </row>
    <row r="2" spans="2:14" ht="20.399999999999999">
      <c r="B2" s="164" t="s">
        <v>3</v>
      </c>
      <c r="C2" s="165" t="s">
        <v>129</v>
      </c>
      <c r="E2" s="114"/>
      <c r="N2" s="110" t="s">
        <v>128</v>
      </c>
    </row>
    <row r="3" spans="2:14">
      <c r="B3" s="73"/>
      <c r="C3" s="115"/>
      <c r="D3" s="116"/>
      <c r="N3" s="110" t="s">
        <v>128</v>
      </c>
    </row>
    <row r="4" spans="2:14" ht="20.399999999999999">
      <c r="B4" s="117" t="s">
        <v>39</v>
      </c>
      <c r="C4" s="118"/>
      <c r="D4" s="119"/>
      <c r="E4" s="118"/>
      <c r="F4" s="118"/>
      <c r="G4" s="118"/>
      <c r="H4" s="118"/>
      <c r="I4" s="120"/>
      <c r="N4" s="110" t="s">
        <v>128</v>
      </c>
    </row>
    <row r="5" spans="2:14" ht="20.399999999999999">
      <c r="B5" s="121" t="s">
        <v>277</v>
      </c>
      <c r="C5" s="122"/>
      <c r="D5" s="123"/>
      <c r="E5" s="124"/>
      <c r="F5" s="122"/>
      <c r="G5" s="122"/>
      <c r="H5" s="122"/>
      <c r="I5" s="125"/>
      <c r="N5" s="110" t="s">
        <v>128</v>
      </c>
    </row>
    <row r="6" spans="2:14" ht="20.399999999999999">
      <c r="B6" s="126" t="s">
        <v>172</v>
      </c>
      <c r="C6" s="122"/>
      <c r="D6" s="74"/>
      <c r="E6" s="74"/>
      <c r="F6" s="74"/>
      <c r="G6" s="74"/>
      <c r="H6" s="74"/>
      <c r="I6" s="127"/>
      <c r="J6" s="74"/>
      <c r="K6" s="74"/>
      <c r="L6" s="74"/>
      <c r="N6" s="110" t="s">
        <v>128</v>
      </c>
    </row>
    <row r="7" spans="2:14" ht="20.399999999999999">
      <c r="B7" s="126" t="s">
        <v>175</v>
      </c>
      <c r="C7" s="122"/>
      <c r="D7" s="74"/>
      <c r="E7" s="74"/>
      <c r="F7" s="74"/>
      <c r="G7" s="74"/>
      <c r="H7" s="74"/>
      <c r="I7" s="127"/>
      <c r="J7" s="74"/>
      <c r="K7" s="74"/>
      <c r="L7" s="74"/>
      <c r="N7" s="110" t="s">
        <v>128</v>
      </c>
    </row>
    <row r="8" spans="2:14" ht="20.399999999999999">
      <c r="B8" s="126" t="s">
        <v>173</v>
      </c>
      <c r="C8" s="122"/>
      <c r="D8" s="74"/>
      <c r="E8" s="74"/>
      <c r="F8" s="74"/>
      <c r="G8" s="74"/>
      <c r="H8" s="74"/>
      <c r="I8" s="127"/>
      <c r="J8" s="74"/>
      <c r="K8" s="74"/>
      <c r="L8" s="74"/>
      <c r="N8" s="110" t="s">
        <v>128</v>
      </c>
    </row>
    <row r="9" spans="2:14" ht="20.399999999999999">
      <c r="B9" s="126" t="s">
        <v>176</v>
      </c>
      <c r="C9" s="122"/>
      <c r="D9" s="74"/>
      <c r="E9" s="74"/>
      <c r="F9" s="74"/>
      <c r="G9" s="74"/>
      <c r="H9" s="74"/>
      <c r="I9" s="127"/>
      <c r="J9" s="74"/>
      <c r="K9" s="74"/>
      <c r="L9" s="74"/>
      <c r="N9" s="110" t="s">
        <v>128</v>
      </c>
    </row>
    <row r="10" spans="2:14" ht="20.399999999999999">
      <c r="B10" s="126" t="s">
        <v>174</v>
      </c>
      <c r="C10" s="122"/>
      <c r="D10" s="74"/>
      <c r="E10" s="74"/>
      <c r="F10" s="74"/>
      <c r="G10" s="74"/>
      <c r="H10" s="74"/>
      <c r="I10" s="127"/>
      <c r="J10" s="74"/>
      <c r="K10" s="74"/>
      <c r="L10" s="74"/>
      <c r="N10" s="110" t="s">
        <v>128</v>
      </c>
    </row>
    <row r="11" spans="2:14" ht="20.399999999999999">
      <c r="B11" s="126" t="s">
        <v>272</v>
      </c>
      <c r="C11" s="122"/>
      <c r="D11" s="74"/>
      <c r="E11" s="74"/>
      <c r="F11" s="74"/>
      <c r="G11" s="74"/>
      <c r="H11" s="74"/>
      <c r="I11" s="127"/>
      <c r="J11" s="74"/>
      <c r="K11" s="74"/>
      <c r="L11" s="74"/>
      <c r="N11" s="110" t="s">
        <v>128</v>
      </c>
    </row>
    <row r="12" spans="2:14" ht="20.399999999999999">
      <c r="B12" s="126" t="s">
        <v>273</v>
      </c>
      <c r="C12" s="122"/>
      <c r="D12" s="74"/>
      <c r="E12" s="74"/>
      <c r="F12" s="74"/>
      <c r="G12" s="74"/>
      <c r="H12" s="74"/>
      <c r="I12" s="127"/>
      <c r="J12" s="74"/>
      <c r="K12" s="74"/>
      <c r="L12" s="74"/>
      <c r="N12" s="110" t="s">
        <v>128</v>
      </c>
    </row>
    <row r="13" spans="2:14" ht="20.399999999999999">
      <c r="B13" s="126" t="s">
        <v>274</v>
      </c>
      <c r="C13" s="122"/>
      <c r="D13" s="74"/>
      <c r="E13" s="74"/>
      <c r="F13" s="74"/>
      <c r="G13" s="74"/>
      <c r="H13" s="74"/>
      <c r="I13" s="127"/>
      <c r="J13" s="74"/>
      <c r="K13" s="74"/>
      <c r="L13" s="74"/>
      <c r="N13" s="110" t="s">
        <v>128</v>
      </c>
    </row>
    <row r="14" spans="2:14" ht="20.399999999999999">
      <c r="B14" s="126" t="s">
        <v>275</v>
      </c>
      <c r="C14" s="122"/>
      <c r="D14" s="74"/>
      <c r="E14" s="74"/>
      <c r="F14" s="74"/>
      <c r="G14" s="74"/>
      <c r="H14" s="74"/>
      <c r="I14" s="127"/>
      <c r="J14" s="74"/>
      <c r="K14" s="74"/>
      <c r="L14" s="74"/>
      <c r="N14" s="110" t="s">
        <v>128</v>
      </c>
    </row>
    <row r="15" spans="2:14" ht="20.399999999999999">
      <c r="B15" s="126" t="s">
        <v>276</v>
      </c>
      <c r="C15" s="122"/>
      <c r="D15" s="74"/>
      <c r="E15" s="74"/>
      <c r="F15" s="74"/>
      <c r="G15" s="74"/>
      <c r="H15" s="74"/>
      <c r="I15" s="127"/>
      <c r="J15" s="74"/>
      <c r="K15" s="74"/>
      <c r="L15" s="74"/>
      <c r="N15" s="110" t="s">
        <v>128</v>
      </c>
    </row>
    <row r="16" spans="2:14" ht="20.399999999999999">
      <c r="B16" s="166" t="s">
        <v>166</v>
      </c>
      <c r="C16" s="122"/>
      <c r="D16" s="74"/>
      <c r="E16" s="74"/>
      <c r="F16" s="74"/>
      <c r="G16" s="74"/>
      <c r="H16" s="74"/>
      <c r="I16" s="127"/>
      <c r="J16" s="74"/>
      <c r="K16" s="74"/>
      <c r="L16" s="74"/>
      <c r="N16" s="110" t="s">
        <v>128</v>
      </c>
    </row>
    <row r="17" spans="1:14" ht="20.399999999999999">
      <c r="B17" s="167" t="s">
        <v>167</v>
      </c>
      <c r="C17" s="131"/>
      <c r="D17" s="75"/>
      <c r="E17" s="75"/>
      <c r="F17" s="75"/>
      <c r="G17" s="75"/>
      <c r="H17" s="75"/>
      <c r="I17" s="168"/>
      <c r="J17" s="74"/>
      <c r="K17" s="74"/>
      <c r="L17" s="74"/>
      <c r="N17" s="110" t="s">
        <v>128</v>
      </c>
    </row>
    <row r="18" spans="1:14">
      <c r="B18" s="129"/>
      <c r="D18" s="74"/>
      <c r="E18" s="74"/>
      <c r="F18" s="74"/>
      <c r="G18" s="74"/>
      <c r="H18" s="74"/>
      <c r="I18" s="74"/>
      <c r="J18" s="74"/>
      <c r="K18" s="74"/>
      <c r="L18" s="74"/>
      <c r="N18" s="110" t="s">
        <v>128</v>
      </c>
    </row>
    <row r="19" spans="1:14">
      <c r="B19" s="129"/>
      <c r="D19" s="74"/>
      <c r="E19" s="74"/>
      <c r="F19" s="74"/>
      <c r="G19" s="74"/>
      <c r="H19" s="74"/>
      <c r="I19" s="74"/>
      <c r="J19" s="74"/>
      <c r="K19" s="74"/>
      <c r="L19" s="74"/>
      <c r="N19" s="110" t="s">
        <v>128</v>
      </c>
    </row>
    <row r="20" spans="1:14">
      <c r="C20" s="169"/>
      <c r="D20" s="123"/>
      <c r="E20" s="114"/>
      <c r="N20" s="110" t="s">
        <v>128</v>
      </c>
    </row>
    <row r="21" spans="1:14" ht="16.5" customHeight="1">
      <c r="C21" s="142"/>
      <c r="D21" s="123"/>
      <c r="E21" s="114"/>
      <c r="N21" s="110" t="s">
        <v>128</v>
      </c>
    </row>
    <row r="22" spans="1:14" ht="16.5" customHeight="1">
      <c r="C22" s="114"/>
      <c r="D22" s="135"/>
      <c r="E22" s="114"/>
      <c r="N22" s="110" t="s">
        <v>128</v>
      </c>
    </row>
    <row r="23" spans="1:14" ht="16.5" customHeight="1">
      <c r="N23" s="110" t="s">
        <v>128</v>
      </c>
    </row>
    <row r="24" spans="1:14" ht="16.5" customHeight="1">
      <c r="I24" s="141"/>
      <c r="J24" s="170"/>
      <c r="K24" s="170"/>
      <c r="L24" s="141"/>
      <c r="M24" s="124"/>
      <c r="N24" s="110" t="s">
        <v>128</v>
      </c>
    </row>
    <row r="25" spans="1:14" ht="16.5" customHeight="1">
      <c r="I25" s="171" t="s">
        <v>11</v>
      </c>
      <c r="J25" s="172" t="s">
        <v>11</v>
      </c>
      <c r="K25" s="172" t="s">
        <v>11</v>
      </c>
      <c r="L25" s="141"/>
      <c r="M25" s="124"/>
      <c r="N25" s="110" t="s">
        <v>128</v>
      </c>
    </row>
    <row r="26" spans="1:14">
      <c r="D26" s="135"/>
      <c r="I26" s="137" t="s">
        <v>126</v>
      </c>
      <c r="J26" s="137" t="s">
        <v>126</v>
      </c>
      <c r="K26" s="137" t="s">
        <v>126</v>
      </c>
      <c r="N26" s="110" t="s">
        <v>128</v>
      </c>
    </row>
    <row r="27" spans="1:14">
      <c r="C27" s="143" t="s">
        <v>123</v>
      </c>
      <c r="G27" s="143" t="s">
        <v>127</v>
      </c>
      <c r="H27" s="143" t="s">
        <v>127</v>
      </c>
      <c r="I27" s="143" t="s">
        <v>123</v>
      </c>
      <c r="J27" s="143" t="s">
        <v>123</v>
      </c>
      <c r="K27" s="143" t="s">
        <v>123</v>
      </c>
      <c r="N27" s="110" t="s">
        <v>128</v>
      </c>
    </row>
    <row r="28" spans="1:14" s="149" customFormat="1" ht="50.1" customHeight="1" thickBot="1">
      <c r="A28" s="111"/>
      <c r="B28" s="145" t="s">
        <v>4</v>
      </c>
      <c r="C28" s="146" t="s">
        <v>5</v>
      </c>
      <c r="D28" s="146" t="s">
        <v>6</v>
      </c>
      <c r="E28" s="146" t="s">
        <v>7</v>
      </c>
      <c r="F28" s="147" t="s">
        <v>192</v>
      </c>
      <c r="G28" s="147" t="s">
        <v>262</v>
      </c>
      <c r="H28" s="147" t="s">
        <v>257</v>
      </c>
      <c r="I28" s="147" t="s">
        <v>169</v>
      </c>
      <c r="J28" s="147" t="s">
        <v>135</v>
      </c>
      <c r="K28" s="147" t="s">
        <v>136</v>
      </c>
      <c r="L28" s="148" t="s">
        <v>42</v>
      </c>
      <c r="N28" s="110" t="s">
        <v>128</v>
      </c>
    </row>
    <row r="29" spans="1:14" ht="50.25" customHeight="1" thickTop="1">
      <c r="B29" s="109" t="str">
        <f>IF(C29="","",_xlfn.XLOOKUP(C29,経費NO.!$C$2:$C$11,経費NO.!$B$2:$B$11)&amp;"_"&amp;COUNTIF($C$29:C29,C29))</f>
        <v/>
      </c>
      <c r="C29" s="152"/>
      <c r="D29" s="66"/>
      <c r="E29" s="66"/>
      <c r="F29" s="66"/>
      <c r="G29" s="153"/>
      <c r="H29" s="153"/>
      <c r="I29" s="65"/>
      <c r="J29" s="65"/>
      <c r="K29" s="65"/>
      <c r="L29" s="160"/>
      <c r="N29" s="110" t="s">
        <v>128</v>
      </c>
    </row>
    <row r="30" spans="1:14" ht="50.25" customHeight="1">
      <c r="B30" s="109" t="str">
        <f>IF(C30="","",_xlfn.XLOOKUP(C30,経費NO.!$C$2:$C$11,経費NO.!$B$2:$B$11)&amp;"_"&amp;COUNTIF($C$29:C30,C30))</f>
        <v/>
      </c>
      <c r="C30" s="152"/>
      <c r="D30" s="66"/>
      <c r="E30" s="66"/>
      <c r="F30" s="66"/>
      <c r="G30" s="153"/>
      <c r="H30" s="153"/>
      <c r="I30" s="65"/>
      <c r="J30" s="65"/>
      <c r="K30" s="65"/>
      <c r="L30" s="160"/>
      <c r="N30" s="110" t="s">
        <v>128</v>
      </c>
    </row>
    <row r="31" spans="1:14" ht="50.25" customHeight="1">
      <c r="B31" s="109" t="str">
        <f>IF(C31="","",_xlfn.XLOOKUP(C31,経費NO.!$C$2:$C$11,経費NO.!$B$2:$B$11)&amp;"_"&amp;COUNTIF($C$29:C31,C31))</f>
        <v/>
      </c>
      <c r="C31" s="152"/>
      <c r="D31" s="66"/>
      <c r="E31" s="66"/>
      <c r="F31" s="66"/>
      <c r="G31" s="153"/>
      <c r="H31" s="153"/>
      <c r="I31" s="65"/>
      <c r="J31" s="65"/>
      <c r="K31" s="65"/>
      <c r="L31" s="160"/>
      <c r="N31" s="110" t="s">
        <v>128</v>
      </c>
    </row>
    <row r="32" spans="1:14" ht="50.25" customHeight="1">
      <c r="B32" s="109" t="str">
        <f>IF(C32="","",_xlfn.XLOOKUP(C32,経費NO.!$C$2:$C$11,経費NO.!$B$2:$B$11)&amp;"_"&amp;COUNTIF($C$29:C32,C32))</f>
        <v/>
      </c>
      <c r="C32" s="152"/>
      <c r="D32" s="66"/>
      <c r="E32" s="66"/>
      <c r="F32" s="66"/>
      <c r="G32" s="153"/>
      <c r="H32" s="153"/>
      <c r="I32" s="65"/>
      <c r="J32" s="65"/>
      <c r="K32" s="65"/>
      <c r="L32" s="160"/>
      <c r="N32" s="110" t="s">
        <v>128</v>
      </c>
    </row>
    <row r="33" spans="2:14" ht="50.25" customHeight="1">
      <c r="B33" s="109" t="str">
        <f>IF(C33="","",_xlfn.XLOOKUP(C33,経費NO.!$C$2:$C$11,経費NO.!$B$2:$B$11)&amp;"_"&amp;COUNTIF($C$29:C33,C33))</f>
        <v/>
      </c>
      <c r="C33" s="152"/>
      <c r="D33" s="66"/>
      <c r="E33" s="66"/>
      <c r="F33" s="66"/>
      <c r="G33" s="153"/>
      <c r="H33" s="153"/>
      <c r="I33" s="65"/>
      <c r="J33" s="65"/>
      <c r="K33" s="65"/>
      <c r="L33" s="160"/>
      <c r="N33" s="110" t="s">
        <v>128</v>
      </c>
    </row>
    <row r="34" spans="2:14" ht="50.25" customHeight="1">
      <c r="B34" s="109" t="str">
        <f>IF(C34="","",_xlfn.XLOOKUP(C34,経費NO.!$C$2:$C$11,経費NO.!$B$2:$B$11)&amp;"_"&amp;COUNTIF($C$29:C34,C34))</f>
        <v/>
      </c>
      <c r="C34" s="152"/>
      <c r="D34" s="66"/>
      <c r="E34" s="66"/>
      <c r="F34" s="66"/>
      <c r="G34" s="153"/>
      <c r="H34" s="153"/>
      <c r="I34" s="65"/>
      <c r="J34" s="65"/>
      <c r="K34" s="65"/>
      <c r="L34" s="160"/>
      <c r="N34" s="110" t="s">
        <v>128</v>
      </c>
    </row>
    <row r="35" spans="2:14" ht="50.25" customHeight="1">
      <c r="B35" s="109" t="str">
        <f>IF(C35="","",_xlfn.XLOOKUP(C35,経費NO.!$C$2:$C$11,経費NO.!$B$2:$B$11)&amp;"_"&amp;COUNTIF($C$29:C35,C35))</f>
        <v/>
      </c>
      <c r="C35" s="152"/>
      <c r="D35" s="66"/>
      <c r="E35" s="66"/>
      <c r="F35" s="66"/>
      <c r="G35" s="153"/>
      <c r="H35" s="153"/>
      <c r="I35" s="65"/>
      <c r="J35" s="65"/>
      <c r="K35" s="65"/>
      <c r="L35" s="160"/>
      <c r="N35" s="110" t="s">
        <v>128</v>
      </c>
    </row>
    <row r="36" spans="2:14" ht="50.25" customHeight="1">
      <c r="B36" s="109" t="str">
        <f>IF(C36="","",_xlfn.XLOOKUP(C36,経費NO.!$C$2:$C$11,経費NO.!$B$2:$B$11)&amp;"_"&amp;COUNTIF($C$29:C36,C36))</f>
        <v/>
      </c>
      <c r="C36" s="152"/>
      <c r="D36" s="66"/>
      <c r="E36" s="66"/>
      <c r="F36" s="66"/>
      <c r="G36" s="153"/>
      <c r="H36" s="153"/>
      <c r="I36" s="65"/>
      <c r="J36" s="65"/>
      <c r="K36" s="65"/>
      <c r="L36" s="160"/>
      <c r="N36" s="110" t="s">
        <v>128</v>
      </c>
    </row>
    <row r="37" spans="2:14" ht="50.25" customHeight="1">
      <c r="B37" s="109" t="str">
        <f>IF(C37="","",_xlfn.XLOOKUP(C37,経費NO.!$C$2:$C$11,経費NO.!$B$2:$B$11)&amp;"_"&amp;COUNTIF($C$29:C37,C37))</f>
        <v/>
      </c>
      <c r="C37" s="152"/>
      <c r="D37" s="66"/>
      <c r="E37" s="66"/>
      <c r="F37" s="66"/>
      <c r="G37" s="153"/>
      <c r="H37" s="153"/>
      <c r="I37" s="65"/>
      <c r="J37" s="65"/>
      <c r="K37" s="65"/>
      <c r="L37" s="160"/>
      <c r="N37" s="110" t="s">
        <v>128</v>
      </c>
    </row>
    <row r="38" spans="2:14" ht="50.25" customHeight="1">
      <c r="B38" s="109" t="str">
        <f>IF(C38="","",_xlfn.XLOOKUP(C38,経費NO.!$C$2:$C$11,経費NO.!$B$2:$B$11)&amp;"_"&amp;COUNTIF($C$29:C38,C38))</f>
        <v/>
      </c>
      <c r="C38" s="152"/>
      <c r="D38" s="66"/>
      <c r="E38" s="66"/>
      <c r="F38" s="66"/>
      <c r="G38" s="153"/>
      <c r="H38" s="153"/>
      <c r="I38" s="65"/>
      <c r="J38" s="65"/>
      <c r="K38" s="65"/>
      <c r="L38" s="160"/>
      <c r="N38" s="110" t="s">
        <v>128</v>
      </c>
    </row>
    <row r="39" spans="2:14" ht="50.25" customHeight="1">
      <c r="B39" s="109" t="str">
        <f>IF(C39="","",_xlfn.XLOOKUP(C39,経費NO.!$C$2:$C$11,経費NO.!$B$2:$B$11)&amp;"_"&amp;COUNTIF($C$29:C39,C39))</f>
        <v/>
      </c>
      <c r="C39" s="152"/>
      <c r="D39" s="66"/>
      <c r="E39" s="66"/>
      <c r="F39" s="66"/>
      <c r="G39" s="153"/>
      <c r="H39" s="153"/>
      <c r="I39" s="65"/>
      <c r="J39" s="65"/>
      <c r="K39" s="65"/>
      <c r="L39" s="160"/>
      <c r="N39" s="110" t="s">
        <v>128</v>
      </c>
    </row>
    <row r="40" spans="2:14" ht="50.25" customHeight="1">
      <c r="B40" s="109" t="str">
        <f>IF(C40="","",_xlfn.XLOOKUP(C40,経費NO.!$C$2:$C$11,経費NO.!$B$2:$B$11)&amp;"_"&amp;COUNTIF($C$29:C40,C40))</f>
        <v/>
      </c>
      <c r="C40" s="152"/>
      <c r="D40" s="66"/>
      <c r="E40" s="66"/>
      <c r="F40" s="66"/>
      <c r="G40" s="153"/>
      <c r="H40" s="153"/>
      <c r="I40" s="65"/>
      <c r="J40" s="65"/>
      <c r="K40" s="65"/>
      <c r="L40" s="160"/>
      <c r="N40" s="110" t="s">
        <v>128</v>
      </c>
    </row>
    <row r="41" spans="2:14" ht="50.25" customHeight="1">
      <c r="B41" s="109" t="str">
        <f>IF(C41="","",_xlfn.XLOOKUP(C41,経費NO.!$C$2:$C$11,経費NO.!$B$2:$B$11)&amp;"_"&amp;COUNTIF($C$29:C41,C41))</f>
        <v/>
      </c>
      <c r="C41" s="152"/>
      <c r="D41" s="66"/>
      <c r="E41" s="66"/>
      <c r="F41" s="66"/>
      <c r="G41" s="153"/>
      <c r="H41" s="153"/>
      <c r="I41" s="65"/>
      <c r="J41" s="65"/>
      <c r="K41" s="65"/>
      <c r="L41" s="160"/>
      <c r="N41" s="110" t="s">
        <v>128</v>
      </c>
    </row>
    <row r="42" spans="2:14" ht="50.25" customHeight="1">
      <c r="B42" s="109" t="str">
        <f>IF(C42="","",_xlfn.XLOOKUP(C42,経費NO.!$C$2:$C$11,経費NO.!$B$2:$B$11)&amp;"_"&amp;COUNTIF($C$29:C42,C42))</f>
        <v/>
      </c>
      <c r="C42" s="152"/>
      <c r="D42" s="66"/>
      <c r="E42" s="66"/>
      <c r="F42" s="66"/>
      <c r="G42" s="153"/>
      <c r="H42" s="153"/>
      <c r="I42" s="65"/>
      <c r="J42" s="65"/>
      <c r="K42" s="65"/>
      <c r="L42" s="160"/>
      <c r="N42" s="110" t="s">
        <v>128</v>
      </c>
    </row>
    <row r="43" spans="2:14" ht="50.25" customHeight="1">
      <c r="B43" s="109" t="str">
        <f>IF(C43="","",_xlfn.XLOOKUP(C43,経費NO.!$C$2:$C$11,経費NO.!$B$2:$B$11)&amp;"_"&amp;COUNTIF($C$29:C43,C43))</f>
        <v/>
      </c>
      <c r="C43" s="152"/>
      <c r="D43" s="66"/>
      <c r="E43" s="66"/>
      <c r="F43" s="66"/>
      <c r="G43" s="153"/>
      <c r="H43" s="153"/>
      <c r="I43" s="66"/>
      <c r="J43" s="66"/>
      <c r="K43" s="66"/>
      <c r="L43" s="160"/>
      <c r="N43" s="110" t="s">
        <v>128</v>
      </c>
    </row>
    <row r="44" spans="2:14" ht="50.25" customHeight="1">
      <c r="B44" s="109" t="str">
        <f>IF(C44="","",_xlfn.XLOOKUP(C44,経費NO.!$C$2:$C$11,経費NO.!$B$2:$B$11)&amp;"_"&amp;COUNTIF($C$29:C44,C44))</f>
        <v/>
      </c>
      <c r="C44" s="152"/>
      <c r="D44" s="66"/>
      <c r="E44" s="66"/>
      <c r="F44" s="66"/>
      <c r="G44" s="153"/>
      <c r="H44" s="153"/>
      <c r="I44" s="66"/>
      <c r="J44" s="66"/>
      <c r="K44" s="66"/>
      <c r="L44" s="160"/>
      <c r="N44" s="110" t="s">
        <v>128</v>
      </c>
    </row>
    <row r="45" spans="2:14" ht="50.25" customHeight="1">
      <c r="B45" s="109" t="str">
        <f>IF(C45="","",_xlfn.XLOOKUP(C45,経費NO.!$C$2:$C$11,経費NO.!$B$2:$B$11)&amp;"_"&amp;COUNTIF($C$29:C45,C45))</f>
        <v/>
      </c>
      <c r="C45" s="152"/>
      <c r="D45" s="66"/>
      <c r="E45" s="66"/>
      <c r="F45" s="66"/>
      <c r="G45" s="153"/>
      <c r="H45" s="153"/>
      <c r="I45" s="66"/>
      <c r="J45" s="66"/>
      <c r="K45" s="66"/>
      <c r="L45" s="160"/>
      <c r="N45" s="110" t="s">
        <v>128</v>
      </c>
    </row>
    <row r="46" spans="2:14" ht="50.25" customHeight="1">
      <c r="B46" s="109" t="str">
        <f>IF(C46="","",_xlfn.XLOOKUP(C46,経費NO.!$C$2:$C$11,経費NO.!$B$2:$B$11)&amp;"_"&amp;COUNTIF($C$29:C46,C46))</f>
        <v/>
      </c>
      <c r="C46" s="152"/>
      <c r="D46" s="66"/>
      <c r="E46" s="66"/>
      <c r="F46" s="66"/>
      <c r="G46" s="153"/>
      <c r="H46" s="153"/>
      <c r="I46" s="66"/>
      <c r="J46" s="66"/>
      <c r="K46" s="66"/>
      <c r="L46" s="160"/>
      <c r="N46" s="110" t="s">
        <v>128</v>
      </c>
    </row>
    <row r="47" spans="2:14" ht="50.25" customHeight="1">
      <c r="B47" s="109" t="str">
        <f>IF(C47="","",_xlfn.XLOOKUP(C47,経費NO.!$C$2:$C$11,経費NO.!$B$2:$B$11)&amp;"_"&amp;COUNTIF($C$29:C47,C47))</f>
        <v/>
      </c>
      <c r="C47" s="152"/>
      <c r="D47" s="66"/>
      <c r="E47" s="66"/>
      <c r="F47" s="66"/>
      <c r="G47" s="153"/>
      <c r="H47" s="153"/>
      <c r="I47" s="66"/>
      <c r="J47" s="66"/>
      <c r="K47" s="66"/>
      <c r="L47" s="160"/>
      <c r="N47" s="110" t="s">
        <v>128</v>
      </c>
    </row>
    <row r="48" spans="2:14" ht="50.25" customHeight="1">
      <c r="B48" s="150" t="str">
        <f>IF(C48="","",_xlfn.XLOOKUP(C48,経費NO.!$C$2:$C$11,経費NO.!$B$2:$B$11)&amp;"_"&amp;COUNTIF($C$29:C48,C48))</f>
        <v/>
      </c>
      <c r="C48" s="152"/>
      <c r="D48" s="67"/>
      <c r="E48" s="67"/>
      <c r="F48" s="67"/>
      <c r="G48" s="161"/>
      <c r="H48" s="161"/>
      <c r="I48" s="67"/>
      <c r="J48" s="67"/>
      <c r="K48" s="67"/>
      <c r="L48" s="163"/>
      <c r="N48" s="110" t="s">
        <v>128</v>
      </c>
    </row>
    <row r="49" spans="1:14">
      <c r="B49" s="151" t="s">
        <v>43</v>
      </c>
      <c r="N49" s="110" t="s">
        <v>128</v>
      </c>
    </row>
    <row r="50" spans="1:14">
      <c r="N50" s="110" t="s">
        <v>128</v>
      </c>
    </row>
    <row r="51" spans="1:14">
      <c r="A51" s="110" t="s">
        <v>128</v>
      </c>
      <c r="B51" s="110" t="s">
        <v>128</v>
      </c>
      <c r="C51" s="110" t="s">
        <v>128</v>
      </c>
      <c r="D51" s="110" t="s">
        <v>128</v>
      </c>
      <c r="E51" s="110" t="s">
        <v>128</v>
      </c>
      <c r="F51" s="110" t="s">
        <v>128</v>
      </c>
      <c r="G51" s="110" t="s">
        <v>128</v>
      </c>
      <c r="H51" s="110" t="s">
        <v>128</v>
      </c>
      <c r="I51" s="110" t="s">
        <v>128</v>
      </c>
      <c r="J51" s="110" t="s">
        <v>128</v>
      </c>
      <c r="K51" s="110" t="s">
        <v>128</v>
      </c>
      <c r="L51" s="110" t="s">
        <v>128</v>
      </c>
      <c r="M51" s="110" t="s">
        <v>128</v>
      </c>
      <c r="N51" s="110" t="s">
        <v>128</v>
      </c>
    </row>
  </sheetData>
  <sheetProtection algorithmName="SHA-512" hashValue="hNVrnMvdD/8JgJscLhZzXJLtisxcu8ZqPLR1ZzStoJFx0VGxn5CAYKiAKXTtr7SRYWpyUfaKIwEORlmuP0S0Ow==" saltValue="XvqNYLykkRRTCXJRYOJXsg==" spinCount="100000" sheet="1" objects="1" scenarios="1" selectLockedCells="1"/>
  <phoneticPr fontId="5"/>
  <conditionalFormatting sqref="C29:C48">
    <cfRule type="expression" dxfId="25" priority="17">
      <formula>IF($C29&lt;&gt;"",TRUE,FALSE)</formula>
    </cfRule>
  </conditionalFormatting>
  <conditionalFormatting sqref="C20:D21">
    <cfRule type="cellIs" dxfId="24" priority="26" operator="equal">
      <formula>"入力不要"</formula>
    </cfRule>
    <cfRule type="cellIs" dxfId="23" priority="27" operator="equal">
      <formula>"該当必須"</formula>
    </cfRule>
    <cfRule type="cellIs" dxfId="22" priority="28" operator="equal">
      <formula>"必須"</formula>
    </cfRule>
  </conditionalFormatting>
  <conditionalFormatting sqref="D5:D19 B16:B19">
    <cfRule type="cellIs" dxfId="21" priority="32" operator="equal">
      <formula>"入力不要"</formula>
    </cfRule>
    <cfRule type="cellIs" dxfId="20" priority="33" operator="equal">
      <formula>"該当必須"</formula>
    </cfRule>
    <cfRule type="cellIs" dxfId="19" priority="34" operator="equal">
      <formula>"必須"</formula>
    </cfRule>
  </conditionalFormatting>
  <conditionalFormatting sqref="D29:D48">
    <cfRule type="expression" dxfId="18" priority="24">
      <formula>IF(D29&lt;&gt;"",TRUE,FALSE)</formula>
    </cfRule>
    <cfRule type="expression" dxfId="17" priority="25">
      <formula>IF(C29&lt;&gt;"",TRUE,FALSE)</formula>
    </cfRule>
  </conditionalFormatting>
  <conditionalFormatting sqref="E29:E48">
    <cfRule type="expression" dxfId="16" priority="22">
      <formula>IF(E29&lt;&gt;"",TRUE,FALSE)</formula>
    </cfRule>
    <cfRule type="expression" dxfId="15" priority="23">
      <formula>IF(D29&lt;&gt;"",TRUE,FALSE)</formula>
    </cfRule>
  </conditionalFormatting>
  <conditionalFormatting sqref="F29:F48">
    <cfRule type="expression" dxfId="14" priority="20">
      <formula>IF(F29&lt;&gt;"",TRUE,FALSE)</formula>
    </cfRule>
    <cfRule type="expression" dxfId="13" priority="21">
      <formula>IF(E29&lt;&gt;"",TRUE,FALSE)</formula>
    </cfRule>
  </conditionalFormatting>
  <conditionalFormatting sqref="G29:G48">
    <cfRule type="expression" dxfId="12" priority="18">
      <formula>IF(G29&lt;&gt;"",TRUE,FALSE)</formula>
    </cfRule>
    <cfRule type="expression" dxfId="11" priority="19">
      <formula>IF(F29&lt;&gt;"",TRUE,FALSE)</formula>
    </cfRule>
  </conditionalFormatting>
  <conditionalFormatting sqref="H29:H48">
    <cfRule type="expression" dxfId="10" priority="15">
      <formula>IF(H29&lt;&gt;"",TRUE,FALSE)</formula>
    </cfRule>
    <cfRule type="expression" dxfId="9" priority="16">
      <formula>IF(G29&lt;&gt;"",TRUE,FALSE)</formula>
    </cfRule>
  </conditionalFormatting>
  <conditionalFormatting sqref="I29:I48">
    <cfRule type="expression" dxfId="8" priority="9">
      <formula>IF($I29="提出なし",TRUE,FALSE)</formula>
    </cfRule>
    <cfRule type="expression" dxfId="7" priority="10">
      <formula>IF($I29="提出あり",TRUE,FALSE)</formula>
    </cfRule>
    <cfRule type="expression" dxfId="6" priority="11">
      <formula>IF($H29&lt;&gt;"",TRUE,FALSE)</formula>
    </cfRule>
  </conditionalFormatting>
  <conditionalFormatting sqref="J29:J48">
    <cfRule type="expression" dxfId="5" priority="6">
      <formula>IF($J29="提出なし",TRUE,FALSE)</formula>
    </cfRule>
    <cfRule type="expression" dxfId="4" priority="7">
      <formula>IF($J29="提出あり",TRUE,FALSE)</formula>
    </cfRule>
    <cfRule type="expression" dxfId="3" priority="8">
      <formula>IF($I29="提出あり",TRUE,FALSE)</formula>
    </cfRule>
  </conditionalFormatting>
  <conditionalFormatting sqref="K29:K48">
    <cfRule type="expression" dxfId="0" priority="4">
      <formula>IF($K29&lt;&gt;"",TRUE,FALSE)</formula>
    </cfRule>
    <cfRule type="expression" dxfId="2" priority="5">
      <formula>IF($J29="提出あり",TRUE,FALSE)</formula>
    </cfRule>
  </conditionalFormatting>
  <conditionalFormatting sqref="L29:L48">
    <cfRule type="expression" dxfId="1" priority="1">
      <formula>IF($C29&lt;&gt;"",TRUE,FALSE)</formula>
    </cfRule>
  </conditionalFormatting>
  <dataValidations count="6">
    <dataValidation type="list" allowBlank="1" showInputMessage="1" showErrorMessage="1" sqref="A29:A42" xr:uid="{B66A2754-A510-40E9-B5C6-FFDF21BB9FBC}">
      <formula1>$A$27</formula1>
    </dataValidation>
    <dataValidation type="list" allowBlank="1" showInputMessage="1" showErrorMessage="1" sqref="I29:I48" xr:uid="{30C11975-561C-4B8A-88BF-2F040F2540C3}">
      <formula1>$I$25:$I$26</formula1>
    </dataValidation>
    <dataValidation type="list" allowBlank="1" showInputMessage="1" showErrorMessage="1" sqref="J29:J48" xr:uid="{D34BC967-D313-46C2-A8CA-1989A65BEFB9}">
      <formula1>$J$25:$J$26</formula1>
    </dataValidation>
    <dataValidation type="list" allowBlank="1" showInputMessage="1" showErrorMessage="1" sqref="K29:K48" xr:uid="{0A5847C5-C451-4BBC-9389-24ACD91FFB0D}">
      <formula1>$K$25:$K$26</formula1>
    </dataValidation>
    <dataValidation type="list" allowBlank="1" showInputMessage="1" showErrorMessage="1" sqref="C29:C48" xr:uid="{0F6AA184-F470-45CA-8717-F88841945466}">
      <formula1>"謝金"</formula1>
    </dataValidation>
    <dataValidation type="whole" operator="greaterThan" allowBlank="1" showInputMessage="1" showErrorMessage="1" sqref="G29:H48" xr:uid="{98AF0558-5CE3-46F9-BE08-78AAF76FE4B2}">
      <formula1>0</formula1>
    </dataValidation>
  </dataValidations>
  <pageMargins left="0.7" right="0.7" top="0.75" bottom="0.75" header="0.3" footer="0.3"/>
  <pageSetup paperSize="9" scale="1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006A-DFA7-4BD2-9CB2-105E2D372F86}">
  <sheetPr>
    <tabColor theme="5" tint="0.59999389629810485"/>
  </sheetPr>
  <dimension ref="A1:S51"/>
  <sheetViews>
    <sheetView showGridLines="0" view="pageBreakPreview" zoomScale="60" zoomScaleNormal="37" workbookViewId="0">
      <selection activeCell="C29" sqref="C29"/>
    </sheetView>
  </sheetViews>
  <sheetFormatPr defaultColWidth="9.109375" defaultRowHeight="16.8"/>
  <cols>
    <col min="1" max="1" width="9.109375" style="111"/>
    <col min="2" max="2" width="15.6640625" style="110" customWidth="1"/>
    <col min="3" max="4" width="30.6640625" style="111" customWidth="1"/>
    <col min="5" max="5" width="60.6640625" style="111" customWidth="1"/>
    <col min="6" max="7" width="15.6640625" style="111" customWidth="1"/>
    <col min="8" max="10" width="30.6640625" style="111" customWidth="1"/>
    <col min="11" max="13" width="15.6640625" style="111" customWidth="1"/>
    <col min="14" max="14" width="75.6640625" style="111" customWidth="1"/>
    <col min="15" max="16" width="30.6640625" style="111" customWidth="1"/>
    <col min="17" max="17" width="60.6640625" style="111" customWidth="1"/>
    <col min="18" max="18" width="9.109375" style="111" customWidth="1"/>
    <col min="19" max="16384" width="9.109375" style="111"/>
  </cols>
  <sheetData>
    <row r="1" spans="2:19">
      <c r="S1" s="110" t="s">
        <v>128</v>
      </c>
    </row>
    <row r="2" spans="2:19" ht="20.399999999999999">
      <c r="B2" s="164" t="s">
        <v>3</v>
      </c>
      <c r="C2" s="165" t="s">
        <v>132</v>
      </c>
      <c r="E2" s="114"/>
      <c r="F2" s="114"/>
      <c r="G2" s="114"/>
      <c r="S2" s="110" t="s">
        <v>128</v>
      </c>
    </row>
    <row r="3" spans="2:19">
      <c r="C3" s="115"/>
      <c r="D3" s="116"/>
      <c r="S3" s="110" t="s">
        <v>128</v>
      </c>
    </row>
    <row r="4" spans="2:19" ht="20.399999999999999">
      <c r="B4" s="173" t="s">
        <v>39</v>
      </c>
      <c r="C4" s="118"/>
      <c r="D4" s="119"/>
      <c r="E4" s="118"/>
      <c r="F4" s="118"/>
      <c r="G4" s="118"/>
      <c r="H4" s="118"/>
      <c r="I4" s="118"/>
      <c r="J4" s="120"/>
      <c r="S4" s="110" t="s">
        <v>128</v>
      </c>
    </row>
    <row r="5" spans="2:19" ht="20.399999999999999">
      <c r="B5" s="174" t="s">
        <v>277</v>
      </c>
      <c r="C5" s="122"/>
      <c r="D5" s="123"/>
      <c r="E5" s="124"/>
      <c r="F5" s="124"/>
      <c r="G5" s="124"/>
      <c r="H5" s="122"/>
      <c r="I5" s="122"/>
      <c r="J5" s="125"/>
      <c r="S5" s="110" t="s">
        <v>128</v>
      </c>
    </row>
    <row r="6" spans="2:19" ht="20.399999999999999">
      <c r="B6" s="126" t="s">
        <v>172</v>
      </c>
      <c r="C6" s="122"/>
      <c r="D6" s="74"/>
      <c r="E6" s="74"/>
      <c r="F6" s="74"/>
      <c r="G6" s="74"/>
      <c r="H6" s="74"/>
      <c r="I6" s="74"/>
      <c r="J6" s="127"/>
      <c r="K6" s="74"/>
      <c r="L6" s="74"/>
      <c r="M6" s="74"/>
      <c r="N6" s="74"/>
      <c r="O6" s="74"/>
      <c r="P6" s="74"/>
      <c r="Q6" s="74"/>
      <c r="S6" s="110" t="s">
        <v>128</v>
      </c>
    </row>
    <row r="7" spans="2:19" ht="20.399999999999999">
      <c r="B7" s="126" t="s">
        <v>175</v>
      </c>
      <c r="C7" s="122"/>
      <c r="D7" s="74"/>
      <c r="E7" s="74"/>
      <c r="F7" s="74"/>
      <c r="G7" s="74"/>
      <c r="H7" s="74"/>
      <c r="I7" s="74"/>
      <c r="J7" s="127"/>
      <c r="K7" s="74"/>
      <c r="L7" s="74"/>
      <c r="M7" s="74"/>
      <c r="N7" s="74"/>
      <c r="O7" s="74"/>
      <c r="P7" s="74"/>
      <c r="Q7" s="74"/>
      <c r="S7" s="110" t="s">
        <v>128</v>
      </c>
    </row>
    <row r="8" spans="2:19" ht="20.399999999999999">
      <c r="B8" s="126" t="s">
        <v>173</v>
      </c>
      <c r="C8" s="122"/>
      <c r="D8" s="74"/>
      <c r="E8" s="74"/>
      <c r="F8" s="74"/>
      <c r="G8" s="74"/>
      <c r="H8" s="74"/>
      <c r="I8" s="74"/>
      <c r="J8" s="127"/>
      <c r="K8" s="74"/>
      <c r="L8" s="74"/>
      <c r="M8" s="74"/>
      <c r="N8" s="74"/>
      <c r="O8" s="74"/>
      <c r="P8" s="74"/>
      <c r="Q8" s="74"/>
      <c r="S8" s="110" t="s">
        <v>128</v>
      </c>
    </row>
    <row r="9" spans="2:19" ht="20.399999999999999">
      <c r="B9" s="126" t="s">
        <v>176</v>
      </c>
      <c r="C9" s="122"/>
      <c r="D9" s="74"/>
      <c r="E9" s="74"/>
      <c r="F9" s="74"/>
      <c r="G9" s="74"/>
      <c r="H9" s="74"/>
      <c r="I9" s="74"/>
      <c r="J9" s="127"/>
      <c r="K9" s="74"/>
      <c r="L9" s="74"/>
      <c r="M9" s="74"/>
      <c r="N9" s="74"/>
      <c r="O9" s="74"/>
      <c r="P9" s="74"/>
      <c r="Q9" s="74"/>
      <c r="S9" s="110" t="s">
        <v>128</v>
      </c>
    </row>
    <row r="10" spans="2:19" ht="20.399999999999999">
      <c r="B10" s="126" t="s">
        <v>174</v>
      </c>
      <c r="C10" s="122"/>
      <c r="D10" s="74"/>
      <c r="E10" s="74"/>
      <c r="F10" s="74"/>
      <c r="G10" s="74"/>
      <c r="H10" s="74"/>
      <c r="I10" s="74"/>
      <c r="J10" s="127"/>
      <c r="K10" s="74"/>
      <c r="L10" s="74"/>
      <c r="M10" s="74"/>
      <c r="N10" s="74"/>
      <c r="O10" s="74"/>
      <c r="P10" s="74"/>
      <c r="Q10" s="74"/>
      <c r="S10" s="110" t="s">
        <v>128</v>
      </c>
    </row>
    <row r="11" spans="2:19" ht="20.399999999999999">
      <c r="B11" s="126" t="s">
        <v>272</v>
      </c>
      <c r="C11" s="122"/>
      <c r="D11" s="74"/>
      <c r="E11" s="74"/>
      <c r="F11" s="74"/>
      <c r="G11" s="74"/>
      <c r="H11" s="74"/>
      <c r="I11" s="74"/>
      <c r="J11" s="127"/>
      <c r="K11" s="74"/>
      <c r="L11" s="74"/>
      <c r="M11" s="74"/>
      <c r="N11" s="74"/>
      <c r="O11" s="74"/>
      <c r="P11" s="74"/>
      <c r="Q11" s="74"/>
      <c r="S11" s="110" t="s">
        <v>128</v>
      </c>
    </row>
    <row r="12" spans="2:19" ht="20.399999999999999">
      <c r="B12" s="126" t="s">
        <v>273</v>
      </c>
      <c r="C12" s="122"/>
      <c r="D12" s="74"/>
      <c r="E12" s="74"/>
      <c r="F12" s="74"/>
      <c r="G12" s="74"/>
      <c r="H12" s="74"/>
      <c r="I12" s="74"/>
      <c r="J12" s="127"/>
      <c r="K12" s="74"/>
      <c r="L12" s="74"/>
      <c r="M12" s="74"/>
      <c r="N12" s="74"/>
      <c r="O12" s="74"/>
      <c r="P12" s="74"/>
      <c r="Q12" s="74"/>
      <c r="S12" s="110" t="s">
        <v>128</v>
      </c>
    </row>
    <row r="13" spans="2:19" ht="20.399999999999999">
      <c r="B13" s="126" t="s">
        <v>274</v>
      </c>
      <c r="C13" s="122"/>
      <c r="D13" s="74"/>
      <c r="E13" s="74"/>
      <c r="F13" s="74"/>
      <c r="G13" s="74"/>
      <c r="H13" s="74"/>
      <c r="I13" s="74"/>
      <c r="J13" s="127"/>
      <c r="K13" s="74"/>
      <c r="L13" s="74"/>
      <c r="M13" s="74"/>
      <c r="N13" s="74"/>
      <c r="O13" s="74"/>
      <c r="P13" s="74"/>
      <c r="Q13" s="74"/>
      <c r="S13" s="110" t="s">
        <v>128</v>
      </c>
    </row>
    <row r="14" spans="2:19" ht="20.399999999999999">
      <c r="B14" s="126" t="s">
        <v>275</v>
      </c>
      <c r="C14" s="122"/>
      <c r="D14" s="74"/>
      <c r="E14" s="74"/>
      <c r="F14" s="74"/>
      <c r="G14" s="74"/>
      <c r="H14" s="74"/>
      <c r="I14" s="74"/>
      <c r="J14" s="127"/>
      <c r="K14" s="74"/>
      <c r="L14" s="74"/>
      <c r="M14" s="74"/>
      <c r="N14" s="74"/>
      <c r="O14" s="74"/>
      <c r="P14" s="74"/>
      <c r="Q14" s="74"/>
      <c r="S14" s="110" t="s">
        <v>128</v>
      </c>
    </row>
    <row r="15" spans="2:19" ht="20.399999999999999">
      <c r="B15" s="126" t="s">
        <v>276</v>
      </c>
      <c r="C15" s="122"/>
      <c r="D15" s="74"/>
      <c r="E15" s="74"/>
      <c r="F15" s="74"/>
      <c r="G15" s="74"/>
      <c r="H15" s="74"/>
      <c r="I15" s="74"/>
      <c r="J15" s="127"/>
      <c r="K15" s="74"/>
      <c r="L15" s="74"/>
      <c r="M15" s="74"/>
      <c r="N15" s="74"/>
      <c r="O15" s="74"/>
      <c r="P15" s="74"/>
      <c r="Q15" s="74"/>
      <c r="S15" s="110" t="s">
        <v>128</v>
      </c>
    </row>
    <row r="16" spans="2:19" ht="20.399999999999999">
      <c r="B16" s="166" t="s">
        <v>166</v>
      </c>
      <c r="C16" s="122"/>
      <c r="D16" s="74"/>
      <c r="E16" s="74"/>
      <c r="F16" s="74"/>
      <c r="G16" s="74"/>
      <c r="H16" s="74"/>
      <c r="I16" s="74"/>
      <c r="J16" s="127"/>
      <c r="K16" s="74"/>
      <c r="L16" s="74"/>
      <c r="M16" s="74"/>
      <c r="N16" s="74"/>
      <c r="O16" s="74"/>
      <c r="P16" s="74"/>
      <c r="Q16" s="74"/>
      <c r="S16" s="110" t="s">
        <v>128</v>
      </c>
    </row>
    <row r="17" spans="1:19" ht="20.399999999999999">
      <c r="B17" s="167" t="s">
        <v>168</v>
      </c>
      <c r="C17" s="131"/>
      <c r="D17" s="75"/>
      <c r="E17" s="75"/>
      <c r="F17" s="75"/>
      <c r="G17" s="75"/>
      <c r="H17" s="75"/>
      <c r="I17" s="75"/>
      <c r="J17" s="168"/>
      <c r="K17" s="74"/>
      <c r="L17" s="74"/>
      <c r="M17" s="74"/>
      <c r="N17" s="74"/>
      <c r="O17" s="74"/>
      <c r="P17" s="74"/>
      <c r="Q17" s="74"/>
      <c r="S17" s="110" t="s">
        <v>128</v>
      </c>
    </row>
    <row r="18" spans="1:19">
      <c r="B18" s="129"/>
      <c r="D18" s="74"/>
      <c r="E18" s="74"/>
      <c r="F18" s="74"/>
      <c r="G18" s="74"/>
      <c r="H18" s="74"/>
      <c r="I18" s="74"/>
      <c r="J18" s="74"/>
      <c r="K18" s="74"/>
      <c r="L18" s="74"/>
      <c r="M18" s="74"/>
      <c r="N18" s="74"/>
      <c r="O18" s="74"/>
      <c r="P18" s="74"/>
      <c r="Q18" s="74"/>
      <c r="S18" s="110" t="s">
        <v>128</v>
      </c>
    </row>
    <row r="19" spans="1:19">
      <c r="C19" s="169"/>
      <c r="D19" s="123"/>
      <c r="E19" s="114"/>
      <c r="F19" s="114"/>
      <c r="G19" s="114"/>
      <c r="S19" s="110" t="s">
        <v>128</v>
      </c>
    </row>
    <row r="20" spans="1:19" ht="16.5" customHeight="1">
      <c r="C20" s="142"/>
      <c r="D20" s="123"/>
      <c r="E20" s="114"/>
      <c r="F20" s="114"/>
      <c r="G20" s="114"/>
      <c r="S20" s="110" t="s">
        <v>128</v>
      </c>
    </row>
    <row r="21" spans="1:19" ht="16.5" customHeight="1">
      <c r="C21" s="142"/>
      <c r="D21" s="123"/>
      <c r="E21" s="114"/>
      <c r="F21" s="114"/>
      <c r="G21" s="114"/>
      <c r="S21" s="110" t="s">
        <v>128</v>
      </c>
    </row>
    <row r="22" spans="1:19" ht="16.5" customHeight="1">
      <c r="C22" s="114"/>
      <c r="D22" s="135"/>
      <c r="E22" s="114"/>
      <c r="F22" s="114"/>
      <c r="G22" s="114"/>
      <c r="S22" s="110" t="s">
        <v>128</v>
      </c>
    </row>
    <row r="23" spans="1:19" ht="16.5" customHeight="1">
      <c r="S23" s="110" t="s">
        <v>128</v>
      </c>
    </row>
    <row r="24" spans="1:19" ht="16.5" customHeight="1">
      <c r="K24" s="141"/>
      <c r="L24" s="141"/>
      <c r="M24" s="175"/>
      <c r="N24" s="170"/>
      <c r="P24" s="135"/>
      <c r="Q24" s="141"/>
      <c r="R24" s="124"/>
      <c r="S24" s="110" t="s">
        <v>128</v>
      </c>
    </row>
    <row r="25" spans="1:19" ht="16.5" customHeight="1">
      <c r="F25" s="139" t="s">
        <v>130</v>
      </c>
      <c r="G25" s="139" t="s">
        <v>130</v>
      </c>
      <c r="K25" s="171" t="s">
        <v>11</v>
      </c>
      <c r="L25" s="172" t="s">
        <v>11</v>
      </c>
      <c r="M25" s="172" t="s">
        <v>11</v>
      </c>
      <c r="N25" s="172" t="s">
        <v>11</v>
      </c>
      <c r="P25" s="142"/>
      <c r="Q25" s="141"/>
      <c r="R25" s="124"/>
      <c r="S25" s="110" t="s">
        <v>128</v>
      </c>
    </row>
    <row r="26" spans="1:19">
      <c r="D26" s="135"/>
      <c r="F26" s="176" t="s">
        <v>131</v>
      </c>
      <c r="G26" s="176" t="s">
        <v>131</v>
      </c>
      <c r="K26" s="137" t="s">
        <v>126</v>
      </c>
      <c r="L26" s="137" t="s">
        <v>126</v>
      </c>
      <c r="M26" s="137" t="s">
        <v>126</v>
      </c>
      <c r="N26" s="137" t="s">
        <v>126</v>
      </c>
      <c r="S26" s="110" t="s">
        <v>128</v>
      </c>
    </row>
    <row r="27" spans="1:19">
      <c r="C27" s="143" t="s">
        <v>123</v>
      </c>
      <c r="F27" s="143" t="s">
        <v>123</v>
      </c>
      <c r="G27" s="143" t="s">
        <v>123</v>
      </c>
      <c r="I27" s="143" t="s">
        <v>127</v>
      </c>
      <c r="J27" s="143" t="s">
        <v>127</v>
      </c>
      <c r="K27" s="143" t="s">
        <v>123</v>
      </c>
      <c r="L27" s="144" t="s">
        <v>123</v>
      </c>
      <c r="M27" s="144" t="s">
        <v>123</v>
      </c>
      <c r="N27" s="144" t="s">
        <v>123</v>
      </c>
      <c r="S27" s="110" t="s">
        <v>128</v>
      </c>
    </row>
    <row r="28" spans="1:19" s="149" customFormat="1" ht="50.1" customHeight="1" thickBot="1">
      <c r="A28" s="111"/>
      <c r="B28" s="145" t="s">
        <v>4</v>
      </c>
      <c r="C28" s="146" t="s">
        <v>5</v>
      </c>
      <c r="D28" s="146" t="s">
        <v>6</v>
      </c>
      <c r="E28" s="146" t="s">
        <v>7</v>
      </c>
      <c r="F28" s="147" t="s">
        <v>170</v>
      </c>
      <c r="G28" s="147" t="s">
        <v>171</v>
      </c>
      <c r="H28" s="147" t="s">
        <v>133</v>
      </c>
      <c r="I28" s="147" t="s">
        <v>262</v>
      </c>
      <c r="J28" s="147" t="s">
        <v>257</v>
      </c>
      <c r="K28" s="146" t="s">
        <v>8</v>
      </c>
      <c r="L28" s="146" t="s">
        <v>9</v>
      </c>
      <c r="M28" s="146" t="s">
        <v>10</v>
      </c>
      <c r="N28" s="147" t="s">
        <v>137</v>
      </c>
      <c r="O28" s="146" t="s">
        <v>30</v>
      </c>
      <c r="P28" s="146" t="s">
        <v>261</v>
      </c>
      <c r="Q28" s="148" t="s">
        <v>42</v>
      </c>
      <c r="S28" s="110" t="s">
        <v>128</v>
      </c>
    </row>
    <row r="29" spans="1:19" ht="50.25" customHeight="1" thickTop="1">
      <c r="B29" s="109" t="str">
        <f>IF(C29="","",_xlfn.XLOOKUP(C29,経費NO.!$C$2:$C$11,経費NO.!$B$2:$B$11)&amp;"_"&amp;COUNTIF($C$29:C29,C29))</f>
        <v/>
      </c>
      <c r="C29" s="152"/>
      <c r="D29" s="66"/>
      <c r="E29" s="66"/>
      <c r="F29" s="66"/>
      <c r="G29" s="177"/>
      <c r="H29" s="66"/>
      <c r="I29" s="153"/>
      <c r="J29" s="153"/>
      <c r="K29" s="65"/>
      <c r="L29" s="65"/>
      <c r="M29" s="65"/>
      <c r="N29" s="65"/>
      <c r="O29" s="65"/>
      <c r="P29" s="157"/>
      <c r="Q29" s="156"/>
      <c r="S29" s="110" t="s">
        <v>128</v>
      </c>
    </row>
    <row r="30" spans="1:19" ht="50.25" customHeight="1">
      <c r="B30" s="109" t="str">
        <f>IF(C30="","",_xlfn.XLOOKUP(C30,経費NO.!$C$2:$C$11,経費NO.!$B$2:$B$11)&amp;"_"&amp;COUNTIF($C$29:C30,C30))</f>
        <v/>
      </c>
      <c r="C30" s="152"/>
      <c r="D30" s="66"/>
      <c r="E30" s="66"/>
      <c r="F30" s="66"/>
      <c r="G30" s="177"/>
      <c r="H30" s="66"/>
      <c r="I30" s="153"/>
      <c r="J30" s="153"/>
      <c r="K30" s="65"/>
      <c r="L30" s="65"/>
      <c r="M30" s="65"/>
      <c r="N30" s="65"/>
      <c r="O30" s="65"/>
      <c r="P30" s="157"/>
      <c r="Q30" s="158"/>
      <c r="S30" s="110" t="s">
        <v>128</v>
      </c>
    </row>
    <row r="31" spans="1:19" ht="50.25" customHeight="1">
      <c r="B31" s="109" t="str">
        <f>IF(C31="","",_xlfn.XLOOKUP(C31,経費NO.!$C$2:$C$11,経費NO.!$B$2:$B$11)&amp;"_"&amp;COUNTIF($C$29:C31,C31))</f>
        <v/>
      </c>
      <c r="C31" s="152"/>
      <c r="D31" s="66"/>
      <c r="E31" s="66"/>
      <c r="F31" s="66"/>
      <c r="G31" s="177"/>
      <c r="H31" s="66"/>
      <c r="I31" s="153"/>
      <c r="J31" s="153"/>
      <c r="K31" s="65"/>
      <c r="L31" s="65"/>
      <c r="M31" s="65"/>
      <c r="N31" s="65"/>
      <c r="O31" s="65"/>
      <c r="P31" s="157"/>
      <c r="Q31" s="158"/>
      <c r="S31" s="110" t="s">
        <v>128</v>
      </c>
    </row>
    <row r="32" spans="1:19" ht="50.25" customHeight="1">
      <c r="B32" s="109" t="str">
        <f>IF(C32="","",_xlfn.XLOOKUP(C32,経費NO.!$C$2:$C$11,経費NO.!$B$2:$B$11)&amp;"_"&amp;COUNTIF($C$29:C32,C32))</f>
        <v/>
      </c>
      <c r="C32" s="152"/>
      <c r="D32" s="66"/>
      <c r="E32" s="66"/>
      <c r="F32" s="66"/>
      <c r="G32" s="177"/>
      <c r="H32" s="66"/>
      <c r="I32" s="153"/>
      <c r="J32" s="153"/>
      <c r="K32" s="65"/>
      <c r="L32" s="65"/>
      <c r="M32" s="65"/>
      <c r="N32" s="65"/>
      <c r="O32" s="65"/>
      <c r="P32" s="157"/>
      <c r="Q32" s="160"/>
      <c r="S32" s="110" t="s">
        <v>128</v>
      </c>
    </row>
    <row r="33" spans="2:19" ht="50.25" customHeight="1">
      <c r="B33" s="109" t="str">
        <f>IF(C33="","",_xlfn.XLOOKUP(C33,経費NO.!$C$2:$C$11,経費NO.!$B$2:$B$11)&amp;"_"&amp;COUNTIF($C$29:C33,C33))</f>
        <v/>
      </c>
      <c r="C33" s="152"/>
      <c r="D33" s="66"/>
      <c r="E33" s="66"/>
      <c r="F33" s="66"/>
      <c r="G33" s="177"/>
      <c r="H33" s="66"/>
      <c r="I33" s="153"/>
      <c r="J33" s="153"/>
      <c r="K33" s="65"/>
      <c r="L33" s="65"/>
      <c r="M33" s="65"/>
      <c r="N33" s="65"/>
      <c r="O33" s="65"/>
      <c r="P33" s="157"/>
      <c r="Q33" s="160"/>
      <c r="S33" s="110" t="s">
        <v>128</v>
      </c>
    </row>
    <row r="34" spans="2:19" ht="50.25" customHeight="1">
      <c r="B34" s="109" t="str">
        <f>IF(C34="","",_xlfn.XLOOKUP(C34,経費NO.!$C$2:$C$11,経費NO.!$B$2:$B$11)&amp;"_"&amp;COUNTIF($C$29:C34,C34))</f>
        <v/>
      </c>
      <c r="C34" s="152"/>
      <c r="D34" s="66"/>
      <c r="E34" s="66"/>
      <c r="F34" s="66"/>
      <c r="G34" s="177"/>
      <c r="H34" s="66"/>
      <c r="I34" s="153"/>
      <c r="J34" s="153"/>
      <c r="K34" s="65"/>
      <c r="L34" s="65"/>
      <c r="M34" s="65"/>
      <c r="N34" s="65"/>
      <c r="O34" s="65"/>
      <c r="P34" s="157"/>
      <c r="Q34" s="160"/>
      <c r="S34" s="110" t="s">
        <v>128</v>
      </c>
    </row>
    <row r="35" spans="2:19" ht="50.25" customHeight="1">
      <c r="B35" s="109" t="str">
        <f>IF(C35="","",_xlfn.XLOOKUP(C35,経費NO.!$C$2:$C$11,経費NO.!$B$2:$B$11)&amp;"_"&amp;COUNTIF($C$29:C35,C35))</f>
        <v/>
      </c>
      <c r="C35" s="152"/>
      <c r="D35" s="66"/>
      <c r="E35" s="66"/>
      <c r="F35" s="66"/>
      <c r="G35" s="177"/>
      <c r="H35" s="66"/>
      <c r="I35" s="153"/>
      <c r="J35" s="153"/>
      <c r="K35" s="65"/>
      <c r="L35" s="65"/>
      <c r="M35" s="65"/>
      <c r="N35" s="65"/>
      <c r="O35" s="65"/>
      <c r="P35" s="157"/>
      <c r="Q35" s="160"/>
      <c r="S35" s="110" t="s">
        <v>128</v>
      </c>
    </row>
    <row r="36" spans="2:19" ht="50.25" customHeight="1">
      <c r="B36" s="109" t="str">
        <f>IF(C36="","",_xlfn.XLOOKUP(C36,経費NO.!$C$2:$C$11,経費NO.!$B$2:$B$11)&amp;"_"&amp;COUNTIF($C$29:C36,C36))</f>
        <v/>
      </c>
      <c r="C36" s="152"/>
      <c r="D36" s="66"/>
      <c r="E36" s="66"/>
      <c r="F36" s="66"/>
      <c r="G36" s="177"/>
      <c r="H36" s="66"/>
      <c r="I36" s="153"/>
      <c r="J36" s="153"/>
      <c r="K36" s="65"/>
      <c r="L36" s="65"/>
      <c r="M36" s="65"/>
      <c r="N36" s="65"/>
      <c r="O36" s="65"/>
      <c r="P36" s="157"/>
      <c r="Q36" s="160"/>
      <c r="S36" s="110" t="s">
        <v>128</v>
      </c>
    </row>
    <row r="37" spans="2:19" ht="50.25" customHeight="1">
      <c r="B37" s="109" t="str">
        <f>IF(C37="","",_xlfn.XLOOKUP(C37,経費NO.!$C$2:$C$11,経費NO.!$B$2:$B$11)&amp;"_"&amp;COUNTIF($C$29:C37,C37))</f>
        <v/>
      </c>
      <c r="C37" s="152"/>
      <c r="D37" s="66"/>
      <c r="E37" s="66"/>
      <c r="F37" s="66"/>
      <c r="G37" s="177"/>
      <c r="H37" s="66"/>
      <c r="I37" s="153"/>
      <c r="J37" s="153"/>
      <c r="K37" s="65"/>
      <c r="L37" s="65"/>
      <c r="M37" s="65"/>
      <c r="N37" s="65"/>
      <c r="O37" s="65"/>
      <c r="P37" s="157"/>
      <c r="Q37" s="160"/>
      <c r="S37" s="110" t="s">
        <v>128</v>
      </c>
    </row>
    <row r="38" spans="2:19" ht="50.25" customHeight="1">
      <c r="B38" s="109" t="str">
        <f>IF(C38="","",_xlfn.XLOOKUP(C38,経費NO.!$C$2:$C$11,経費NO.!$B$2:$B$11)&amp;"_"&amp;COUNTIF($C$29:C38,C38))</f>
        <v/>
      </c>
      <c r="C38" s="152"/>
      <c r="D38" s="66"/>
      <c r="E38" s="66"/>
      <c r="F38" s="66"/>
      <c r="G38" s="177"/>
      <c r="H38" s="66"/>
      <c r="I38" s="153"/>
      <c r="J38" s="153"/>
      <c r="K38" s="65"/>
      <c r="L38" s="65"/>
      <c r="M38" s="65"/>
      <c r="N38" s="65"/>
      <c r="O38" s="65"/>
      <c r="P38" s="157"/>
      <c r="Q38" s="160"/>
      <c r="S38" s="110" t="s">
        <v>128</v>
      </c>
    </row>
    <row r="39" spans="2:19" ht="50.25" customHeight="1">
      <c r="B39" s="109" t="str">
        <f>IF(C39="","",_xlfn.XLOOKUP(C39,経費NO.!$C$2:$C$11,経費NO.!$B$2:$B$11)&amp;"_"&amp;COUNTIF($C$29:C39,C39))</f>
        <v/>
      </c>
      <c r="C39" s="152"/>
      <c r="D39" s="66"/>
      <c r="E39" s="66"/>
      <c r="F39" s="66"/>
      <c r="G39" s="177"/>
      <c r="H39" s="66"/>
      <c r="I39" s="153"/>
      <c r="J39" s="153"/>
      <c r="K39" s="65"/>
      <c r="L39" s="65"/>
      <c r="M39" s="65"/>
      <c r="N39" s="65"/>
      <c r="O39" s="65"/>
      <c r="P39" s="157"/>
      <c r="Q39" s="160"/>
      <c r="S39" s="110" t="s">
        <v>128</v>
      </c>
    </row>
    <row r="40" spans="2:19" ht="50.25" customHeight="1">
      <c r="B40" s="109" t="str">
        <f>IF(C40="","",_xlfn.XLOOKUP(C40,経費NO.!$C$2:$C$11,経費NO.!$B$2:$B$11)&amp;"_"&amp;COUNTIF($C$29:C40,C40))</f>
        <v/>
      </c>
      <c r="C40" s="152"/>
      <c r="D40" s="66"/>
      <c r="E40" s="66"/>
      <c r="F40" s="66"/>
      <c r="G40" s="177"/>
      <c r="H40" s="66"/>
      <c r="I40" s="153"/>
      <c r="J40" s="153"/>
      <c r="K40" s="65"/>
      <c r="L40" s="65"/>
      <c r="M40" s="65"/>
      <c r="N40" s="65"/>
      <c r="O40" s="65"/>
      <c r="P40" s="157"/>
      <c r="Q40" s="160"/>
      <c r="S40" s="110" t="s">
        <v>128</v>
      </c>
    </row>
    <row r="41" spans="2:19" ht="50.25" customHeight="1">
      <c r="B41" s="109" t="str">
        <f>IF(C41="","",_xlfn.XLOOKUP(C41,経費NO.!$C$2:$C$11,経費NO.!$B$2:$B$11)&amp;"_"&amp;COUNTIF($C$29:C41,C41))</f>
        <v/>
      </c>
      <c r="C41" s="152"/>
      <c r="D41" s="66"/>
      <c r="E41" s="66"/>
      <c r="F41" s="66"/>
      <c r="G41" s="177"/>
      <c r="H41" s="66"/>
      <c r="I41" s="153"/>
      <c r="J41" s="153"/>
      <c r="K41" s="65"/>
      <c r="L41" s="65"/>
      <c r="M41" s="65"/>
      <c r="N41" s="65"/>
      <c r="O41" s="66"/>
      <c r="P41" s="159"/>
      <c r="Q41" s="160"/>
      <c r="S41" s="110" t="s">
        <v>128</v>
      </c>
    </row>
    <row r="42" spans="2:19" ht="50.25" customHeight="1">
      <c r="B42" s="109" t="str">
        <f>IF(C42="","",_xlfn.XLOOKUP(C42,経費NO.!$C$2:$C$11,経費NO.!$B$2:$B$11)&amp;"_"&amp;COUNTIF($C$29:C42,C42))</f>
        <v/>
      </c>
      <c r="C42" s="152"/>
      <c r="D42" s="66"/>
      <c r="E42" s="66"/>
      <c r="F42" s="66"/>
      <c r="G42" s="177"/>
      <c r="H42" s="66"/>
      <c r="I42" s="153"/>
      <c r="J42" s="153"/>
      <c r="K42" s="65"/>
      <c r="L42" s="65"/>
      <c r="M42" s="65"/>
      <c r="N42" s="65"/>
      <c r="O42" s="65"/>
      <c r="P42" s="157"/>
      <c r="Q42" s="160"/>
      <c r="S42" s="110" t="s">
        <v>128</v>
      </c>
    </row>
    <row r="43" spans="2:19" ht="50.25" customHeight="1">
      <c r="B43" s="109" t="str">
        <f>IF(C43="","",_xlfn.XLOOKUP(C43,経費NO.!$C$2:$C$11,経費NO.!$B$2:$B$11)&amp;"_"&amp;COUNTIF($C$29:C43,C43))</f>
        <v/>
      </c>
      <c r="C43" s="152"/>
      <c r="D43" s="66"/>
      <c r="E43" s="66"/>
      <c r="F43" s="66"/>
      <c r="G43" s="177"/>
      <c r="H43" s="66"/>
      <c r="I43" s="153"/>
      <c r="J43" s="153"/>
      <c r="K43" s="66"/>
      <c r="L43" s="66"/>
      <c r="M43" s="66"/>
      <c r="N43" s="66"/>
      <c r="O43" s="66"/>
      <c r="P43" s="159"/>
      <c r="Q43" s="160"/>
      <c r="S43" s="110" t="s">
        <v>128</v>
      </c>
    </row>
    <row r="44" spans="2:19" ht="50.25" customHeight="1">
      <c r="B44" s="109" t="str">
        <f>IF(C44="","",_xlfn.XLOOKUP(C44,経費NO.!$C$2:$C$11,経費NO.!$B$2:$B$11)&amp;"_"&amp;COUNTIF($C$29:C44,C44))</f>
        <v/>
      </c>
      <c r="C44" s="152"/>
      <c r="D44" s="66"/>
      <c r="E44" s="66"/>
      <c r="F44" s="66"/>
      <c r="G44" s="177"/>
      <c r="H44" s="66"/>
      <c r="I44" s="153"/>
      <c r="J44" s="153"/>
      <c r="K44" s="66"/>
      <c r="L44" s="66"/>
      <c r="M44" s="66"/>
      <c r="N44" s="66"/>
      <c r="O44" s="66"/>
      <c r="P44" s="159"/>
      <c r="Q44" s="160"/>
      <c r="S44" s="110" t="s">
        <v>128</v>
      </c>
    </row>
    <row r="45" spans="2:19" ht="50.25" customHeight="1">
      <c r="B45" s="109" t="str">
        <f>IF(C45="","",_xlfn.XLOOKUP(C45,経費NO.!$C$2:$C$11,経費NO.!$B$2:$B$11)&amp;"_"&amp;COUNTIF($C$29:C45,C45))</f>
        <v/>
      </c>
      <c r="C45" s="152"/>
      <c r="D45" s="66"/>
      <c r="E45" s="66"/>
      <c r="F45" s="66"/>
      <c r="G45" s="177"/>
      <c r="H45" s="66"/>
      <c r="I45" s="153"/>
      <c r="J45" s="153"/>
      <c r="K45" s="66"/>
      <c r="L45" s="66"/>
      <c r="M45" s="66"/>
      <c r="N45" s="66"/>
      <c r="O45" s="66"/>
      <c r="P45" s="159"/>
      <c r="Q45" s="160"/>
      <c r="S45" s="110" t="s">
        <v>128</v>
      </c>
    </row>
    <row r="46" spans="2:19" ht="50.25" customHeight="1">
      <c r="B46" s="109" t="str">
        <f>IF(C46="","",_xlfn.XLOOKUP(C46,経費NO.!$C$2:$C$11,経費NO.!$B$2:$B$11)&amp;"_"&amp;COUNTIF($C$29:C46,C46))</f>
        <v/>
      </c>
      <c r="C46" s="152"/>
      <c r="D46" s="66"/>
      <c r="E46" s="66"/>
      <c r="F46" s="66"/>
      <c r="G46" s="177"/>
      <c r="H46" s="66"/>
      <c r="I46" s="153"/>
      <c r="J46" s="153"/>
      <c r="K46" s="66"/>
      <c r="L46" s="66"/>
      <c r="M46" s="66"/>
      <c r="N46" s="66"/>
      <c r="O46" s="66"/>
      <c r="P46" s="159"/>
      <c r="Q46" s="160"/>
      <c r="S46" s="110" t="s">
        <v>128</v>
      </c>
    </row>
    <row r="47" spans="2:19" ht="50.25" customHeight="1">
      <c r="B47" s="109" t="str">
        <f>IF(C47="","",_xlfn.XLOOKUP(C47,経費NO.!$C$2:$C$11,経費NO.!$B$2:$B$11)&amp;"_"&amp;COUNTIF($C$29:C47,C47))</f>
        <v/>
      </c>
      <c r="C47" s="152"/>
      <c r="D47" s="66"/>
      <c r="E47" s="66"/>
      <c r="F47" s="66"/>
      <c r="G47" s="177"/>
      <c r="H47" s="66"/>
      <c r="I47" s="153"/>
      <c r="J47" s="153"/>
      <c r="K47" s="66"/>
      <c r="L47" s="66"/>
      <c r="M47" s="66"/>
      <c r="N47" s="66"/>
      <c r="O47" s="66"/>
      <c r="P47" s="159"/>
      <c r="Q47" s="160"/>
      <c r="S47" s="110" t="s">
        <v>128</v>
      </c>
    </row>
    <row r="48" spans="2:19" ht="50.25" customHeight="1">
      <c r="B48" s="150" t="str">
        <f>IF(C48="","",_xlfn.XLOOKUP(C48,経費NO.!$C$2:$C$11,経費NO.!$B$2:$B$11)&amp;"_"&amp;COUNTIF($C$29:C48,C48))</f>
        <v/>
      </c>
      <c r="C48" s="152"/>
      <c r="D48" s="67"/>
      <c r="E48" s="67"/>
      <c r="F48" s="67"/>
      <c r="G48" s="178"/>
      <c r="H48" s="67"/>
      <c r="I48" s="161"/>
      <c r="J48" s="161"/>
      <c r="K48" s="67"/>
      <c r="L48" s="67"/>
      <c r="M48" s="67"/>
      <c r="N48" s="67"/>
      <c r="O48" s="67"/>
      <c r="P48" s="162"/>
      <c r="Q48" s="163"/>
      <c r="S48" s="110" t="s">
        <v>128</v>
      </c>
    </row>
    <row r="49" spans="1:19">
      <c r="B49" s="151" t="s">
        <v>43</v>
      </c>
      <c r="S49" s="110" t="s">
        <v>128</v>
      </c>
    </row>
    <row r="50" spans="1:19">
      <c r="S50" s="110" t="s">
        <v>128</v>
      </c>
    </row>
    <row r="51" spans="1:19">
      <c r="A51" s="110" t="s">
        <v>128</v>
      </c>
      <c r="B51" s="110" t="s">
        <v>128</v>
      </c>
      <c r="C51" s="110" t="s">
        <v>128</v>
      </c>
      <c r="D51" s="110" t="s">
        <v>128</v>
      </c>
      <c r="E51" s="110" t="s">
        <v>128</v>
      </c>
      <c r="F51" s="110" t="s">
        <v>128</v>
      </c>
      <c r="G51" s="110" t="s">
        <v>128</v>
      </c>
      <c r="H51" s="110" t="s">
        <v>128</v>
      </c>
      <c r="I51" s="110" t="s">
        <v>128</v>
      </c>
      <c r="J51" s="110" t="s">
        <v>128</v>
      </c>
      <c r="K51" s="110" t="s">
        <v>128</v>
      </c>
      <c r="L51" s="110" t="s">
        <v>128</v>
      </c>
      <c r="M51" s="110" t="s">
        <v>128</v>
      </c>
      <c r="N51" s="110" t="s">
        <v>128</v>
      </c>
      <c r="O51" s="110" t="s">
        <v>128</v>
      </c>
      <c r="P51" s="110" t="s">
        <v>128</v>
      </c>
      <c r="Q51" s="110" t="s">
        <v>128</v>
      </c>
      <c r="R51" s="110" t="s">
        <v>128</v>
      </c>
      <c r="S51" s="110" t="s">
        <v>128</v>
      </c>
    </row>
  </sheetData>
  <sheetProtection algorithmName="SHA-512" hashValue="asVlCXj57zqGI3sxU89ppcC4zGjgryhYfz9GNgsHT7ZcORfFYnvhAf9z8N7iht97GyILsUdgU3gMLGU+5PcUpw==" saltValue="3Y/t7YMNUIGEj9RimxuAgg==" spinCount="100000" sheet="1" objects="1" scenarios="1" selectLockedCells="1"/>
  <phoneticPr fontId="5"/>
  <conditionalFormatting sqref="C29:C48">
    <cfRule type="expression" dxfId="163" priority="36">
      <formula>IF($C29&lt;&gt;"",TRUE,FALSE)</formula>
    </cfRule>
  </conditionalFormatting>
  <conditionalFormatting sqref="C19:D21">
    <cfRule type="cellIs" dxfId="162" priority="43" operator="equal">
      <formula>"必須"</formula>
    </cfRule>
    <cfRule type="cellIs" dxfId="161" priority="42" operator="equal">
      <formula>"該当必須"</formula>
    </cfRule>
    <cfRule type="cellIs" dxfId="160" priority="41" operator="equal">
      <formula>"入力不要"</formula>
    </cfRule>
  </conditionalFormatting>
  <conditionalFormatting sqref="D5:D18 B16:B18 P25">
    <cfRule type="cellIs" dxfId="159" priority="49" operator="equal">
      <formula>"必須"</formula>
    </cfRule>
    <cfRule type="cellIs" dxfId="158" priority="48" operator="equal">
      <formula>"該当必須"</formula>
    </cfRule>
    <cfRule type="cellIs" dxfId="157" priority="47" operator="equal">
      <formula>"入力不要"</formula>
    </cfRule>
  </conditionalFormatting>
  <conditionalFormatting sqref="D29:D48">
    <cfRule type="expression" dxfId="156" priority="40">
      <formula>IF(C29&lt;&gt;"",TRUE,FALSE)</formula>
    </cfRule>
    <cfRule type="expression" dxfId="155" priority="39">
      <formula>IF(D29&lt;&gt;"",TRUE,FALSE)</formula>
    </cfRule>
  </conditionalFormatting>
  <conditionalFormatting sqref="E29:E48">
    <cfRule type="expression" dxfId="154" priority="38">
      <formula>IF(D29&lt;&gt;"",TRUE,FALSE)</formula>
    </cfRule>
    <cfRule type="expression" dxfId="153" priority="37">
      <formula>IF(E29&lt;&gt;"",TRUE,FALSE)</formula>
    </cfRule>
  </conditionalFormatting>
  <conditionalFormatting sqref="F29:F48">
    <cfRule type="expression" dxfId="152" priority="35">
      <formula>IF(E29&lt;&gt;"",TRUE,FALSE)</formula>
    </cfRule>
    <cfRule type="expression" dxfId="151" priority="34">
      <formula>IF(F29&lt;&gt;"",TRUE,FALSE)</formula>
    </cfRule>
  </conditionalFormatting>
  <conditionalFormatting sqref="G29:G48">
    <cfRule type="expression" dxfId="150" priority="33">
      <formula>IF(F29&lt;&gt;"",TRUE,FALSE)</formula>
    </cfRule>
    <cfRule type="expression" dxfId="149" priority="32">
      <formula>IF(G29&lt;&gt;"",TRUE,FALSE)</formula>
    </cfRule>
  </conditionalFormatting>
  <conditionalFormatting sqref="H29:H48">
    <cfRule type="expression" dxfId="148" priority="30">
      <formula>IF($H29&lt;&gt;"",TRUE,FALSE)</formula>
    </cfRule>
    <cfRule type="expression" dxfId="147" priority="31">
      <formula>IF(AND($F29="〇",$G29&lt;&gt;""),TRUE,FALSE)</formula>
    </cfRule>
  </conditionalFormatting>
  <conditionalFormatting sqref="I29:I48">
    <cfRule type="expression" dxfId="146" priority="3">
      <formula>IF(I29&lt;&gt;"",TRUE,FALSE)</formula>
    </cfRule>
    <cfRule type="expression" dxfId="145" priority="4">
      <formula>IF(H29&lt;&gt;"",TRUE,FALSE)</formula>
    </cfRule>
  </conditionalFormatting>
  <conditionalFormatting sqref="J29:J48">
    <cfRule type="expression" dxfId="144" priority="2">
      <formula>IF(I29&lt;&gt;"",TRUE,FALSE)</formula>
    </cfRule>
    <cfRule type="expression" dxfId="143" priority="1">
      <formula>IF(J29&lt;&gt;"",TRUE,FALSE)</formula>
    </cfRule>
  </conditionalFormatting>
  <conditionalFormatting sqref="K29:K48">
    <cfRule type="expression" dxfId="142" priority="22">
      <formula>IF($K29="提出あり",TRUE,FALSE)</formula>
    </cfRule>
    <cfRule type="expression" dxfId="141" priority="24">
      <formula>IF(AND($F29="〇",$J29&lt;&gt;""),TRUE,FALSE)</formula>
    </cfRule>
    <cfRule type="expression" dxfId="140" priority="21">
      <formula>IF($K29="提出なし",TRUE,FALSE)</formula>
    </cfRule>
  </conditionalFormatting>
  <conditionalFormatting sqref="L29:L48">
    <cfRule type="expression" dxfId="139" priority="20">
      <formula>IF(AND($F29="〇",$K29="提出あり"),TRUE,FALSE)</formula>
    </cfRule>
    <cfRule type="expression" dxfId="138" priority="19">
      <formula>IF($L29="提出あり",TRUE,FALSE)</formula>
    </cfRule>
    <cfRule type="expression" dxfId="137" priority="18">
      <formula>IF($L29="提出なし",TRUE,FALSE)</formula>
    </cfRule>
  </conditionalFormatting>
  <conditionalFormatting sqref="M29:M48">
    <cfRule type="expression" dxfId="136" priority="17">
      <formula>IF(AND($F29="〇",$L29="提出あり"),TRUE,FALSE)</formula>
    </cfRule>
    <cfRule type="expression" dxfId="135" priority="16">
      <formula>IF($M29="提出あり",TRUE,FALSE)</formula>
    </cfRule>
    <cfRule type="expression" dxfId="134" priority="15">
      <formula>IF($M29="提出なし",TRUE,FALSE)</formula>
    </cfRule>
  </conditionalFormatting>
  <conditionalFormatting sqref="N29:N48">
    <cfRule type="expression" dxfId="133" priority="14">
      <formula>IF(AND($G29="〇",$F29="✕",$J29&lt;&gt;""),TRUE,FALSE)</formula>
    </cfRule>
    <cfRule type="expression" dxfId="132" priority="13">
      <formula>IF(AND($G29="〇",$F29="〇",$M29="提出あり"),TRUE,FALSE)</formula>
    </cfRule>
    <cfRule type="expression" dxfId="131" priority="12">
      <formula>IF($N29="提出あり",TRUE,FALSE)</formula>
    </cfRule>
    <cfRule type="expression" dxfId="130" priority="11">
      <formula>IF($N29="提出なし",TRUE,FALSE)</formula>
    </cfRule>
  </conditionalFormatting>
  <conditionalFormatting sqref="O29:O48">
    <cfRule type="expression" dxfId="129" priority="10">
      <formula>IF(AND($F29="〇",$G29="〇",$N29="提出あり"),TRUE,FALSE)</formula>
    </cfRule>
    <cfRule type="expression" dxfId="128" priority="9">
      <formula>IF(AND($F29="〇",$G29="✕",$M29="提出あり"),TRUE,FALSE)</formula>
    </cfRule>
    <cfRule type="expression" dxfId="127" priority="8">
      <formula>IF($O29&lt;&gt;"",TRUE,FALSE)</formula>
    </cfRule>
  </conditionalFormatting>
  <conditionalFormatting sqref="P29:P48">
    <cfRule type="expression" dxfId="126" priority="7">
      <formula>IF(AND($F29="〇",$O29&lt;&gt;""),TRUE,FALSE)</formula>
    </cfRule>
    <cfRule type="expression" dxfId="125" priority="6">
      <formula>IF($P29&lt;&gt;"",TRUE,FALSE)</formula>
    </cfRule>
  </conditionalFormatting>
  <conditionalFormatting sqref="Q29:Q48">
    <cfRule type="expression" dxfId="124" priority="5">
      <formula>IF($C29&lt;&gt;"",TRUE,FALSE)</formula>
    </cfRule>
  </conditionalFormatting>
  <dataValidations count="6">
    <dataValidation type="list" allowBlank="1" showInputMessage="1" showErrorMessage="1" sqref="K29:N48" xr:uid="{C699E548-FBDA-4130-823E-E14E89B696DB}">
      <formula1>K$25:K$26</formula1>
    </dataValidation>
    <dataValidation type="list" allowBlank="1" showInputMessage="1" showErrorMessage="1" sqref="G29:G48" xr:uid="{7BCC1DBC-8E83-4DDE-B9D5-DB816CF8893C}">
      <formula1>$G$25:$G$26</formula1>
    </dataValidation>
    <dataValidation type="list" allowBlank="1" showInputMessage="1" showErrorMessage="1" sqref="F29:F48" xr:uid="{288C004F-3EFD-44C3-A2A1-405BED89E9CF}">
      <formula1>$F$25:$F$26</formula1>
    </dataValidation>
    <dataValidation type="list" allowBlank="1" showInputMessage="1" showErrorMessage="1" sqref="A29:A42" xr:uid="{4257E638-35C2-44DA-9AC4-185A07DF218C}">
      <formula1>$A$27</formula1>
    </dataValidation>
    <dataValidation type="list" allowBlank="1" showInputMessage="1" showErrorMessage="1" sqref="C29:C48" xr:uid="{E2ACB739-3C64-4A2A-82D2-2012769A546D}">
      <formula1>"旅費"</formula1>
    </dataValidation>
    <dataValidation type="whole" operator="greaterThan" allowBlank="1" showInputMessage="1" showErrorMessage="1" sqref="I29:J48 P29:P48" xr:uid="{988F8610-BEEE-4E4A-8411-48B001F01AA2}">
      <formula1>0</formula1>
    </dataValidation>
  </dataValidation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660-18E7-4E43-A6AA-7DE1224BB120}">
  <sheetPr>
    <tabColor theme="5" tint="0.59999389629810485"/>
  </sheetPr>
  <dimension ref="A1:AA49"/>
  <sheetViews>
    <sheetView showGridLines="0" view="pageBreakPreview" zoomScale="60" zoomScaleNormal="46" workbookViewId="0">
      <selection activeCell="C27" sqref="C27"/>
    </sheetView>
  </sheetViews>
  <sheetFormatPr defaultRowHeight="16.8"/>
  <cols>
    <col min="1" max="1" width="9.109375" style="111"/>
    <col min="2" max="2" width="15.6640625" style="110" customWidth="1"/>
    <col min="3" max="4" width="30.6640625" style="111" customWidth="1"/>
    <col min="5" max="5" width="60.6640625" style="111" customWidth="1"/>
    <col min="6" max="8" width="30.6640625" style="111" customWidth="1"/>
    <col min="9" max="9" width="17.44140625" style="111" customWidth="1"/>
    <col min="10" max="10" width="15.6640625" style="111" customWidth="1"/>
    <col min="11" max="11" width="60.6640625" style="111" customWidth="1"/>
    <col min="12" max="12" width="15.6640625" style="111" customWidth="1"/>
    <col min="13" max="17" width="30.6640625" style="111" customWidth="1"/>
    <col min="18" max="18" width="60.6640625" style="111" customWidth="1"/>
    <col min="19" max="16366" width="9.109375" style="111"/>
    <col min="16367" max="16380" width="9.109375" style="111" bestFit="1"/>
    <col min="16381" max="16384" width="9.109375" style="111"/>
  </cols>
  <sheetData>
    <row r="1" spans="2:21">
      <c r="U1" s="111" t="s">
        <v>44</v>
      </c>
    </row>
    <row r="2" spans="2:21" ht="20.399999999999999">
      <c r="B2" s="112" t="s">
        <v>3</v>
      </c>
      <c r="C2" s="113" t="s">
        <v>124</v>
      </c>
      <c r="E2" s="114"/>
      <c r="U2" s="111" t="s">
        <v>44</v>
      </c>
    </row>
    <row r="3" spans="2:21">
      <c r="C3" s="115"/>
      <c r="D3" s="116"/>
      <c r="U3" s="111" t="s">
        <v>44</v>
      </c>
    </row>
    <row r="4" spans="2:21" ht="20.399999999999999">
      <c r="B4" s="117" t="s">
        <v>39</v>
      </c>
      <c r="C4" s="118"/>
      <c r="D4" s="119"/>
      <c r="E4" s="118"/>
      <c r="F4" s="118"/>
      <c r="G4" s="118"/>
      <c r="H4" s="118"/>
      <c r="I4" s="118"/>
      <c r="J4" s="120"/>
      <c r="U4" s="111" t="s">
        <v>44</v>
      </c>
    </row>
    <row r="5" spans="2:21" ht="20.399999999999999">
      <c r="B5" s="121" t="s">
        <v>277</v>
      </c>
      <c r="C5" s="122"/>
      <c r="D5" s="123"/>
      <c r="E5" s="124"/>
      <c r="F5" s="122"/>
      <c r="G5" s="122"/>
      <c r="H5" s="122"/>
      <c r="I5" s="122"/>
      <c r="J5" s="125"/>
      <c r="U5" s="111" t="s">
        <v>44</v>
      </c>
    </row>
    <row r="6" spans="2:21" ht="20.399999999999999">
      <c r="B6" s="126" t="s">
        <v>172</v>
      </c>
      <c r="C6" s="122"/>
      <c r="D6" s="74"/>
      <c r="E6" s="74"/>
      <c r="F6" s="74"/>
      <c r="G6" s="74"/>
      <c r="H6" s="74"/>
      <c r="I6" s="74"/>
      <c r="J6" s="127"/>
      <c r="K6" s="128"/>
      <c r="L6" s="128"/>
      <c r="M6" s="74"/>
      <c r="N6" s="74"/>
      <c r="O6" s="74"/>
      <c r="U6" s="111" t="s">
        <v>44</v>
      </c>
    </row>
    <row r="7" spans="2:21" ht="20.399999999999999">
      <c r="B7" s="126" t="s">
        <v>175</v>
      </c>
      <c r="C7" s="122"/>
      <c r="D7" s="74"/>
      <c r="E7" s="74"/>
      <c r="F7" s="74"/>
      <c r="G7" s="74"/>
      <c r="H7" s="74"/>
      <c r="I7" s="74"/>
      <c r="J7" s="127"/>
      <c r="K7" s="128"/>
      <c r="L7" s="128"/>
      <c r="M7" s="74"/>
      <c r="N7" s="74"/>
      <c r="O7" s="74"/>
      <c r="U7" s="111" t="s">
        <v>44</v>
      </c>
    </row>
    <row r="8" spans="2:21" ht="20.399999999999999">
      <c r="B8" s="126" t="s">
        <v>173</v>
      </c>
      <c r="C8" s="122"/>
      <c r="D8" s="74"/>
      <c r="E8" s="74"/>
      <c r="F8" s="74"/>
      <c r="G8" s="74"/>
      <c r="H8" s="74"/>
      <c r="I8" s="74"/>
      <c r="J8" s="127"/>
      <c r="K8" s="128"/>
      <c r="L8" s="128"/>
      <c r="M8" s="74"/>
      <c r="N8" s="74"/>
      <c r="O8" s="74"/>
      <c r="U8" s="111" t="s">
        <v>44</v>
      </c>
    </row>
    <row r="9" spans="2:21" ht="20.399999999999999">
      <c r="B9" s="126" t="s">
        <v>176</v>
      </c>
      <c r="C9" s="122"/>
      <c r="D9" s="74"/>
      <c r="E9" s="74"/>
      <c r="F9" s="74"/>
      <c r="G9" s="74"/>
      <c r="H9" s="74"/>
      <c r="I9" s="74"/>
      <c r="J9" s="127"/>
      <c r="K9" s="128"/>
      <c r="L9" s="128"/>
      <c r="M9" s="74"/>
      <c r="N9" s="74"/>
      <c r="O9" s="74"/>
      <c r="U9" s="111" t="s">
        <v>44</v>
      </c>
    </row>
    <row r="10" spans="2:21" ht="20.399999999999999">
      <c r="B10" s="126" t="s">
        <v>174</v>
      </c>
      <c r="C10" s="129"/>
      <c r="D10" s="74"/>
      <c r="E10" s="74"/>
      <c r="F10" s="74"/>
      <c r="G10" s="74"/>
      <c r="H10" s="74"/>
      <c r="I10" s="74"/>
      <c r="J10" s="127"/>
      <c r="K10" s="128"/>
      <c r="L10" s="128"/>
      <c r="M10" s="74"/>
      <c r="N10" s="74"/>
      <c r="O10" s="74"/>
      <c r="U10" s="111" t="s">
        <v>44</v>
      </c>
    </row>
    <row r="11" spans="2:21" ht="20.399999999999999">
      <c r="B11" s="126" t="s">
        <v>272</v>
      </c>
      <c r="C11" s="122"/>
      <c r="D11" s="74"/>
      <c r="E11" s="74"/>
      <c r="F11" s="74"/>
      <c r="G11" s="74"/>
      <c r="H11" s="74"/>
      <c r="I11" s="74"/>
      <c r="J11" s="127"/>
      <c r="K11" s="128"/>
      <c r="L11" s="128"/>
      <c r="M11" s="74"/>
      <c r="N11" s="74"/>
      <c r="O11" s="74"/>
      <c r="U11" s="111" t="s">
        <v>44</v>
      </c>
    </row>
    <row r="12" spans="2:21" ht="20.399999999999999">
      <c r="B12" s="126" t="s">
        <v>273</v>
      </c>
      <c r="C12" s="122"/>
      <c r="D12" s="74"/>
      <c r="E12" s="74"/>
      <c r="F12" s="74"/>
      <c r="G12" s="74"/>
      <c r="H12" s="74"/>
      <c r="I12" s="74"/>
      <c r="J12" s="127"/>
      <c r="K12" s="128"/>
      <c r="L12" s="128"/>
      <c r="M12" s="74"/>
      <c r="N12" s="74"/>
      <c r="O12" s="74"/>
      <c r="U12" s="111" t="s">
        <v>44</v>
      </c>
    </row>
    <row r="13" spans="2:21" ht="20.399999999999999">
      <c r="B13" s="126" t="s">
        <v>274</v>
      </c>
      <c r="C13" s="122"/>
      <c r="D13" s="74"/>
      <c r="E13" s="74"/>
      <c r="F13" s="74"/>
      <c r="G13" s="74"/>
      <c r="H13" s="74"/>
      <c r="I13" s="74"/>
      <c r="J13" s="127"/>
      <c r="K13" s="128"/>
      <c r="L13" s="128"/>
      <c r="M13" s="74"/>
      <c r="N13" s="74"/>
      <c r="O13" s="74"/>
      <c r="U13" s="111" t="s">
        <v>44</v>
      </c>
    </row>
    <row r="14" spans="2:21" ht="20.399999999999999">
      <c r="B14" s="126" t="s">
        <v>275</v>
      </c>
      <c r="C14" s="122"/>
      <c r="D14" s="74"/>
      <c r="E14" s="74"/>
      <c r="F14" s="74"/>
      <c r="G14" s="74"/>
      <c r="H14" s="74"/>
      <c r="I14" s="74"/>
      <c r="J14" s="127"/>
      <c r="K14" s="128"/>
      <c r="L14" s="128"/>
      <c r="M14" s="74"/>
      <c r="N14" s="74"/>
      <c r="O14" s="74"/>
      <c r="U14" s="111" t="s">
        <v>44</v>
      </c>
    </row>
    <row r="15" spans="2:21" ht="20.399999999999999">
      <c r="B15" s="126" t="s">
        <v>276</v>
      </c>
      <c r="C15" s="122"/>
      <c r="D15" s="74"/>
      <c r="E15" s="74"/>
      <c r="F15" s="74"/>
      <c r="G15" s="74"/>
      <c r="H15" s="74"/>
      <c r="I15" s="74"/>
      <c r="J15" s="127"/>
      <c r="K15" s="128"/>
      <c r="L15" s="128"/>
      <c r="M15" s="74"/>
      <c r="N15" s="74"/>
      <c r="O15" s="74"/>
      <c r="U15" s="111" t="s">
        <v>44</v>
      </c>
    </row>
    <row r="16" spans="2:21" ht="20.399999999999999">
      <c r="B16" s="126" t="s">
        <v>166</v>
      </c>
      <c r="C16" s="122"/>
      <c r="D16" s="74"/>
      <c r="E16" s="74"/>
      <c r="F16" s="74"/>
      <c r="G16" s="74"/>
      <c r="H16" s="74"/>
      <c r="I16" s="74"/>
      <c r="J16" s="127"/>
      <c r="K16" s="128"/>
      <c r="L16" s="128"/>
      <c r="M16" s="74"/>
      <c r="N16" s="74"/>
      <c r="O16" s="74"/>
      <c r="U16" s="111" t="s">
        <v>44</v>
      </c>
    </row>
    <row r="17" spans="1:27" ht="20.399999999999999">
      <c r="B17" s="126" t="s">
        <v>219</v>
      </c>
      <c r="C17" s="122"/>
      <c r="D17" s="74"/>
      <c r="E17" s="74"/>
      <c r="F17" s="74"/>
      <c r="G17" s="74"/>
      <c r="H17" s="74"/>
      <c r="I17" s="74"/>
      <c r="J17" s="127"/>
      <c r="K17" s="128"/>
      <c r="L17" s="128"/>
      <c r="M17" s="74"/>
      <c r="N17" s="74"/>
      <c r="O17" s="74"/>
      <c r="U17" s="111" t="s">
        <v>44</v>
      </c>
    </row>
    <row r="18" spans="1:27" ht="20.399999999999999">
      <c r="B18" s="130"/>
      <c r="C18" s="131"/>
      <c r="D18" s="132"/>
      <c r="E18" s="133"/>
      <c r="F18" s="131"/>
      <c r="G18" s="131"/>
      <c r="H18" s="131"/>
      <c r="I18" s="131"/>
      <c r="J18" s="134"/>
      <c r="U18" s="111" t="s">
        <v>44</v>
      </c>
      <c r="W18" s="338"/>
      <c r="X18" s="338"/>
      <c r="Y18" s="338"/>
      <c r="Z18" s="339"/>
      <c r="AA18" s="336"/>
    </row>
    <row r="19" spans="1:27" ht="16.5" customHeight="1">
      <c r="B19" s="111"/>
      <c r="C19" s="114"/>
      <c r="D19" s="135"/>
      <c r="E19" s="114"/>
      <c r="P19" s="136" t="s">
        <v>165</v>
      </c>
      <c r="U19" s="111" t="s">
        <v>44</v>
      </c>
      <c r="W19" s="338"/>
      <c r="X19" s="338"/>
      <c r="Y19" s="338"/>
      <c r="Z19" s="339"/>
      <c r="AA19" s="337"/>
    </row>
    <row r="20" spans="1:27" ht="16.5" customHeight="1">
      <c r="B20" s="111"/>
      <c r="C20" s="114"/>
      <c r="D20" s="135"/>
      <c r="E20" s="114"/>
      <c r="P20" s="137" t="s">
        <v>163</v>
      </c>
      <c r="U20" s="111" t="s">
        <v>44</v>
      </c>
      <c r="W20" s="338"/>
      <c r="X20" s="338"/>
      <c r="Y20" s="338"/>
      <c r="Z20" s="339"/>
      <c r="AA20" s="337"/>
    </row>
    <row r="21" spans="1:27" ht="16.5" customHeight="1">
      <c r="B21" s="111"/>
      <c r="P21" s="137" t="s">
        <v>164</v>
      </c>
      <c r="U21" s="111" t="s">
        <v>44</v>
      </c>
      <c r="W21" s="338"/>
      <c r="X21" s="338"/>
      <c r="Y21" s="338"/>
      <c r="Z21" s="339"/>
      <c r="AA21" s="337"/>
    </row>
    <row r="22" spans="1:27" ht="16.5" customHeight="1">
      <c r="B22" s="111"/>
      <c r="I22" s="138"/>
      <c r="J22" s="138"/>
      <c r="K22" s="139" t="s">
        <v>155</v>
      </c>
      <c r="L22" s="140"/>
      <c r="M22" s="140"/>
      <c r="N22" s="124"/>
      <c r="O22" s="141"/>
      <c r="P22" s="137" t="s">
        <v>189</v>
      </c>
      <c r="U22" s="111" t="s">
        <v>44</v>
      </c>
    </row>
    <row r="23" spans="1:27" ht="16.5" customHeight="1">
      <c r="B23" s="111"/>
      <c r="I23" s="139" t="s">
        <v>11</v>
      </c>
      <c r="J23" s="139" t="s">
        <v>11</v>
      </c>
      <c r="K23" s="139" t="s">
        <v>156</v>
      </c>
      <c r="L23" s="139" t="s">
        <v>11</v>
      </c>
      <c r="M23" s="139" t="s">
        <v>11</v>
      </c>
      <c r="P23" s="137" t="s">
        <v>222</v>
      </c>
      <c r="U23" s="111" t="s">
        <v>44</v>
      </c>
    </row>
    <row r="24" spans="1:27">
      <c r="D24" s="135"/>
      <c r="I24" s="139" t="s">
        <v>125</v>
      </c>
      <c r="J24" s="139" t="s">
        <v>125</v>
      </c>
      <c r="K24" s="139" t="s">
        <v>249</v>
      </c>
      <c r="L24" s="139" t="s">
        <v>125</v>
      </c>
      <c r="M24" s="139" t="s">
        <v>125</v>
      </c>
      <c r="P24" s="137" t="s">
        <v>190</v>
      </c>
      <c r="U24" s="111" t="s">
        <v>44</v>
      </c>
    </row>
    <row r="25" spans="1:27">
      <c r="C25" s="143" t="s">
        <v>123</v>
      </c>
      <c r="D25" s="143"/>
      <c r="E25" s="143"/>
      <c r="F25" s="143"/>
      <c r="G25" s="143" t="s">
        <v>127</v>
      </c>
      <c r="H25" s="143" t="s">
        <v>127</v>
      </c>
      <c r="I25" s="143" t="s">
        <v>123</v>
      </c>
      <c r="J25" s="144" t="s">
        <v>123</v>
      </c>
      <c r="K25" s="144" t="s">
        <v>123</v>
      </c>
      <c r="L25" s="143" t="s">
        <v>123</v>
      </c>
      <c r="M25" s="143" t="s">
        <v>178</v>
      </c>
      <c r="P25" s="144" t="s">
        <v>123</v>
      </c>
      <c r="Q25" s="143" t="s">
        <v>191</v>
      </c>
      <c r="U25" s="111" t="s">
        <v>44</v>
      </c>
    </row>
    <row r="26" spans="1:27" s="149" customFormat="1" ht="61.8" thickBot="1">
      <c r="A26" s="111"/>
      <c r="B26" s="145" t="s">
        <v>157</v>
      </c>
      <c r="C26" s="146" t="s">
        <v>158</v>
      </c>
      <c r="D26" s="146" t="s">
        <v>159</v>
      </c>
      <c r="E26" s="146" t="s">
        <v>160</v>
      </c>
      <c r="F26" s="147" t="s">
        <v>177</v>
      </c>
      <c r="G26" s="147" t="s">
        <v>258</v>
      </c>
      <c r="H26" s="147" t="s">
        <v>259</v>
      </c>
      <c r="I26" s="146" t="s">
        <v>161</v>
      </c>
      <c r="J26" s="146" t="s">
        <v>162</v>
      </c>
      <c r="K26" s="108" t="s">
        <v>187</v>
      </c>
      <c r="L26" s="146" t="s">
        <v>10</v>
      </c>
      <c r="M26" s="147" t="s">
        <v>248</v>
      </c>
      <c r="N26" s="146" t="s">
        <v>30</v>
      </c>
      <c r="O26" s="146" t="s">
        <v>260</v>
      </c>
      <c r="P26" s="147" t="s">
        <v>221</v>
      </c>
      <c r="Q26" s="147" t="s">
        <v>188</v>
      </c>
      <c r="R26" s="148" t="s">
        <v>42</v>
      </c>
      <c r="U26" s="111" t="s">
        <v>44</v>
      </c>
      <c r="W26" s="111"/>
    </row>
    <row r="27" spans="1:27" ht="50.25" customHeight="1" thickTop="1">
      <c r="B27" s="109" t="str">
        <f>IF(C27="","",_xlfn.XLOOKUP(C27,経費NO.!$C$2:$C$11,経費NO.!$B$2:$B$11)&amp;"_"&amp;COUNTIF($C$27:C27,C27))</f>
        <v/>
      </c>
      <c r="C27" s="152"/>
      <c r="D27" s="66"/>
      <c r="E27" s="66"/>
      <c r="F27" s="66"/>
      <c r="G27" s="153"/>
      <c r="H27" s="153"/>
      <c r="I27" s="66"/>
      <c r="J27" s="66"/>
      <c r="K27" s="154"/>
      <c r="L27" s="66"/>
      <c r="M27" s="66"/>
      <c r="N27" s="154"/>
      <c r="O27" s="155"/>
      <c r="P27" s="154"/>
      <c r="Q27" s="154"/>
      <c r="R27" s="156"/>
      <c r="U27" s="111" t="s">
        <v>44</v>
      </c>
    </row>
    <row r="28" spans="1:27" ht="50.25" customHeight="1">
      <c r="B28" s="109" t="str">
        <f>IF(C28="","",_xlfn.XLOOKUP(C28,経費NO.!$C$2:$C$11,経費NO.!$B$2:$B$11)&amp;"_"&amp;COUNTIF($C$27:C28,C28))</f>
        <v/>
      </c>
      <c r="C28" s="152"/>
      <c r="D28" s="66"/>
      <c r="E28" s="66"/>
      <c r="F28" s="66"/>
      <c r="G28" s="153"/>
      <c r="H28" s="153"/>
      <c r="I28" s="66"/>
      <c r="J28" s="66"/>
      <c r="K28" s="154"/>
      <c r="L28" s="66"/>
      <c r="M28" s="66"/>
      <c r="N28" s="65"/>
      <c r="O28" s="157"/>
      <c r="P28" s="65"/>
      <c r="Q28" s="65"/>
      <c r="R28" s="158"/>
      <c r="U28" s="111" t="s">
        <v>44</v>
      </c>
    </row>
    <row r="29" spans="1:27" ht="50.25" customHeight="1">
      <c r="B29" s="109" t="str">
        <f>IF(C29="","",_xlfn.XLOOKUP(C29,経費NO.!$C$2:$C$11,経費NO.!$B$2:$B$11)&amp;"_"&amp;COUNTIF($C$27:C29,C29))</f>
        <v/>
      </c>
      <c r="C29" s="152"/>
      <c r="D29" s="66"/>
      <c r="E29" s="66"/>
      <c r="F29" s="66"/>
      <c r="G29" s="153"/>
      <c r="H29" s="153"/>
      <c r="I29" s="66"/>
      <c r="J29" s="66"/>
      <c r="K29" s="154"/>
      <c r="L29" s="66"/>
      <c r="M29" s="66"/>
      <c r="N29" s="65"/>
      <c r="O29" s="157"/>
      <c r="P29" s="65"/>
      <c r="Q29" s="65"/>
      <c r="R29" s="158"/>
      <c r="U29" s="111" t="s">
        <v>44</v>
      </c>
    </row>
    <row r="30" spans="1:27" ht="50.25" customHeight="1">
      <c r="B30" s="109" t="str">
        <f>IF(C30="","",_xlfn.XLOOKUP(C30,経費NO.!$C$2:$C$11,経費NO.!$B$2:$B$11)&amp;"_"&amp;COUNTIF($C$27:C30,C30))</f>
        <v/>
      </c>
      <c r="C30" s="152"/>
      <c r="D30" s="66"/>
      <c r="E30" s="66"/>
      <c r="F30" s="66"/>
      <c r="G30" s="153"/>
      <c r="H30" s="153"/>
      <c r="I30" s="66"/>
      <c r="J30" s="66"/>
      <c r="K30" s="154"/>
      <c r="L30" s="66"/>
      <c r="M30" s="66"/>
      <c r="N30" s="66"/>
      <c r="O30" s="159"/>
      <c r="P30" s="66"/>
      <c r="Q30" s="66"/>
      <c r="R30" s="160"/>
      <c r="U30" s="111" t="s">
        <v>44</v>
      </c>
    </row>
    <row r="31" spans="1:27" ht="50.25" customHeight="1">
      <c r="B31" s="109" t="str">
        <f>IF(C31="","",_xlfn.XLOOKUP(C31,経費NO.!$C$2:$C$11,経費NO.!$B$2:$B$11)&amp;"_"&amp;COUNTIF($C$27:C31,C31))</f>
        <v/>
      </c>
      <c r="C31" s="152"/>
      <c r="D31" s="66"/>
      <c r="E31" s="66"/>
      <c r="F31" s="66"/>
      <c r="G31" s="153"/>
      <c r="H31" s="153"/>
      <c r="I31" s="66"/>
      <c r="J31" s="66"/>
      <c r="K31" s="154"/>
      <c r="L31" s="66"/>
      <c r="M31" s="66"/>
      <c r="N31" s="65"/>
      <c r="O31" s="157"/>
      <c r="P31" s="66"/>
      <c r="Q31" s="66"/>
      <c r="R31" s="160"/>
      <c r="U31" s="111" t="s">
        <v>44</v>
      </c>
    </row>
    <row r="32" spans="1:27" ht="50.25" customHeight="1">
      <c r="B32" s="109" t="str">
        <f>IF(C32="","",_xlfn.XLOOKUP(C32,経費NO.!$C$2:$C$11,経費NO.!$B$2:$B$11)&amp;"_"&amp;COUNTIF($C$27:C32,C32))</f>
        <v/>
      </c>
      <c r="C32" s="152"/>
      <c r="D32" s="66"/>
      <c r="E32" s="66"/>
      <c r="F32" s="66"/>
      <c r="G32" s="153"/>
      <c r="H32" s="153"/>
      <c r="I32" s="66"/>
      <c r="J32" s="66"/>
      <c r="K32" s="154"/>
      <c r="L32" s="66"/>
      <c r="M32" s="66"/>
      <c r="N32" s="65"/>
      <c r="O32" s="157"/>
      <c r="P32" s="66"/>
      <c r="Q32" s="66"/>
      <c r="R32" s="160"/>
      <c r="U32" s="111" t="s">
        <v>44</v>
      </c>
    </row>
    <row r="33" spans="2:21" ht="50.25" customHeight="1">
      <c r="B33" s="109" t="str">
        <f>IF(C33="","",_xlfn.XLOOKUP(C33,経費NO.!$C$2:$C$11,経費NO.!$B$2:$B$11)&amp;"_"&amp;COUNTIF($C$27:C33,C33))</f>
        <v/>
      </c>
      <c r="C33" s="152"/>
      <c r="D33" s="66"/>
      <c r="E33" s="66"/>
      <c r="F33" s="66"/>
      <c r="G33" s="153"/>
      <c r="H33" s="153"/>
      <c r="I33" s="66"/>
      <c r="J33" s="66"/>
      <c r="K33" s="154"/>
      <c r="L33" s="66"/>
      <c r="M33" s="66"/>
      <c r="N33" s="65"/>
      <c r="O33" s="157"/>
      <c r="P33" s="66"/>
      <c r="Q33" s="66"/>
      <c r="R33" s="160"/>
      <c r="U33" s="111" t="s">
        <v>44</v>
      </c>
    </row>
    <row r="34" spans="2:21" ht="50.25" customHeight="1">
      <c r="B34" s="109" t="str">
        <f>IF(C34="","",_xlfn.XLOOKUP(C34,経費NO.!$C$2:$C$11,経費NO.!$B$2:$B$11)&amp;"_"&amp;COUNTIF($C$27:C34,C34))</f>
        <v/>
      </c>
      <c r="C34" s="152"/>
      <c r="D34" s="66"/>
      <c r="E34" s="66"/>
      <c r="F34" s="66"/>
      <c r="G34" s="153"/>
      <c r="H34" s="153"/>
      <c r="I34" s="66"/>
      <c r="J34" s="66"/>
      <c r="K34" s="154"/>
      <c r="L34" s="66"/>
      <c r="M34" s="66"/>
      <c r="N34" s="65"/>
      <c r="O34" s="157"/>
      <c r="P34" s="66"/>
      <c r="Q34" s="66"/>
      <c r="R34" s="160"/>
      <c r="U34" s="111" t="s">
        <v>44</v>
      </c>
    </row>
    <row r="35" spans="2:21" ht="50.25" customHeight="1">
      <c r="B35" s="109" t="str">
        <f>IF(C35="","",_xlfn.XLOOKUP(C35,経費NO.!$C$2:$C$11,経費NO.!$B$2:$B$11)&amp;"_"&amp;COUNTIF($C$27:C35,C35))</f>
        <v/>
      </c>
      <c r="C35" s="152"/>
      <c r="D35" s="66"/>
      <c r="E35" s="66"/>
      <c r="F35" s="66"/>
      <c r="G35" s="153"/>
      <c r="H35" s="153"/>
      <c r="I35" s="66"/>
      <c r="J35" s="66"/>
      <c r="K35" s="154"/>
      <c r="L35" s="66"/>
      <c r="M35" s="66"/>
      <c r="N35" s="65"/>
      <c r="O35" s="157"/>
      <c r="P35" s="66"/>
      <c r="Q35" s="66"/>
      <c r="R35" s="160"/>
      <c r="U35" s="111" t="s">
        <v>44</v>
      </c>
    </row>
    <row r="36" spans="2:21" ht="50.25" customHeight="1">
      <c r="B36" s="109" t="str">
        <f>IF(C36="","",_xlfn.XLOOKUP(C36,経費NO.!$C$2:$C$11,経費NO.!$B$2:$B$11)&amp;"_"&amp;COUNTIF($C$27:C36,C36))</f>
        <v/>
      </c>
      <c r="C36" s="152"/>
      <c r="D36" s="66"/>
      <c r="E36" s="66"/>
      <c r="F36" s="66"/>
      <c r="G36" s="153"/>
      <c r="H36" s="153"/>
      <c r="I36" s="66"/>
      <c r="J36" s="66"/>
      <c r="K36" s="154"/>
      <c r="L36" s="66"/>
      <c r="M36" s="66"/>
      <c r="N36" s="65"/>
      <c r="O36" s="157"/>
      <c r="P36" s="66"/>
      <c r="Q36" s="66"/>
      <c r="R36" s="160"/>
      <c r="U36" s="111" t="s">
        <v>44</v>
      </c>
    </row>
    <row r="37" spans="2:21" ht="50.25" customHeight="1">
      <c r="B37" s="109" t="str">
        <f>IF(C37="","",_xlfn.XLOOKUP(C37,経費NO.!$C$2:$C$11,経費NO.!$B$2:$B$11)&amp;"_"&amp;COUNTIF($C$27:C37,C37))</f>
        <v/>
      </c>
      <c r="C37" s="152"/>
      <c r="D37" s="66"/>
      <c r="E37" s="66"/>
      <c r="F37" s="66"/>
      <c r="G37" s="153"/>
      <c r="H37" s="153"/>
      <c r="I37" s="66"/>
      <c r="J37" s="66"/>
      <c r="K37" s="154"/>
      <c r="L37" s="66"/>
      <c r="M37" s="66"/>
      <c r="N37" s="65"/>
      <c r="O37" s="157"/>
      <c r="P37" s="66"/>
      <c r="Q37" s="66"/>
      <c r="R37" s="160"/>
      <c r="U37" s="111" t="s">
        <v>44</v>
      </c>
    </row>
    <row r="38" spans="2:21" ht="50.25" customHeight="1">
      <c r="B38" s="109" t="str">
        <f>IF(C38="","",_xlfn.XLOOKUP(C38,経費NO.!$C$2:$C$11,経費NO.!$B$2:$B$11)&amp;"_"&amp;COUNTIF($C$27:C38,C38))</f>
        <v/>
      </c>
      <c r="C38" s="152"/>
      <c r="D38" s="66"/>
      <c r="E38" s="66"/>
      <c r="F38" s="66"/>
      <c r="G38" s="153"/>
      <c r="H38" s="153"/>
      <c r="I38" s="66"/>
      <c r="J38" s="66"/>
      <c r="K38" s="154"/>
      <c r="L38" s="66"/>
      <c r="M38" s="66"/>
      <c r="N38" s="65"/>
      <c r="O38" s="157"/>
      <c r="P38" s="66"/>
      <c r="Q38" s="66"/>
      <c r="R38" s="160"/>
      <c r="U38" s="111" t="s">
        <v>44</v>
      </c>
    </row>
    <row r="39" spans="2:21" ht="50.25" customHeight="1">
      <c r="B39" s="109" t="str">
        <f>IF(C39="","",_xlfn.XLOOKUP(C39,経費NO.!$C$2:$C$11,経費NO.!$B$2:$B$11)&amp;"_"&amp;COUNTIF($C$27:C39,C39))</f>
        <v/>
      </c>
      <c r="C39" s="152"/>
      <c r="D39" s="66"/>
      <c r="E39" s="66"/>
      <c r="F39" s="66"/>
      <c r="G39" s="153"/>
      <c r="H39" s="153"/>
      <c r="I39" s="66"/>
      <c r="J39" s="66"/>
      <c r="K39" s="154"/>
      <c r="L39" s="66"/>
      <c r="M39" s="66"/>
      <c r="N39" s="66"/>
      <c r="O39" s="159"/>
      <c r="P39" s="66"/>
      <c r="Q39" s="66"/>
      <c r="R39" s="160"/>
      <c r="U39" s="111" t="s">
        <v>44</v>
      </c>
    </row>
    <row r="40" spans="2:21" ht="50.25" customHeight="1">
      <c r="B40" s="109" t="str">
        <f>IF(C40="","",_xlfn.XLOOKUP(C40,経費NO.!$C$2:$C$11,経費NO.!$B$2:$B$11)&amp;"_"&amp;COUNTIF($C$27:C40,C40))</f>
        <v/>
      </c>
      <c r="C40" s="152"/>
      <c r="D40" s="66"/>
      <c r="E40" s="66"/>
      <c r="F40" s="66"/>
      <c r="G40" s="153"/>
      <c r="H40" s="153"/>
      <c r="I40" s="66"/>
      <c r="J40" s="66"/>
      <c r="K40" s="154"/>
      <c r="L40" s="66"/>
      <c r="M40" s="66"/>
      <c r="N40" s="65"/>
      <c r="O40" s="157"/>
      <c r="P40" s="66"/>
      <c r="Q40" s="66"/>
      <c r="R40" s="160"/>
      <c r="U40" s="111" t="s">
        <v>44</v>
      </c>
    </row>
    <row r="41" spans="2:21" ht="50.25" customHeight="1">
      <c r="B41" s="109" t="str">
        <f>IF(C41="","",_xlfn.XLOOKUP(C41,経費NO.!$C$2:$C$11,経費NO.!$B$2:$B$11)&amp;"_"&amp;COUNTIF($C$27:C41,C41))</f>
        <v/>
      </c>
      <c r="C41" s="152"/>
      <c r="D41" s="66"/>
      <c r="E41" s="66"/>
      <c r="F41" s="66"/>
      <c r="G41" s="153"/>
      <c r="H41" s="153"/>
      <c r="I41" s="66"/>
      <c r="J41" s="66"/>
      <c r="K41" s="154"/>
      <c r="L41" s="66"/>
      <c r="M41" s="66"/>
      <c r="N41" s="66"/>
      <c r="O41" s="159"/>
      <c r="P41" s="66"/>
      <c r="Q41" s="66"/>
      <c r="R41" s="160"/>
      <c r="U41" s="111" t="s">
        <v>44</v>
      </c>
    </row>
    <row r="42" spans="2:21" ht="50.25" customHeight="1">
      <c r="B42" s="109" t="str">
        <f>IF(C42="","",_xlfn.XLOOKUP(C42,経費NO.!$C$2:$C$11,経費NO.!$B$2:$B$11)&amp;"_"&amp;COUNTIF($C$27:C42,C42))</f>
        <v/>
      </c>
      <c r="C42" s="152"/>
      <c r="D42" s="66"/>
      <c r="E42" s="66"/>
      <c r="F42" s="66"/>
      <c r="G42" s="153"/>
      <c r="H42" s="153"/>
      <c r="I42" s="66"/>
      <c r="J42" s="66"/>
      <c r="K42" s="154"/>
      <c r="L42" s="66"/>
      <c r="M42" s="66"/>
      <c r="N42" s="66"/>
      <c r="O42" s="159"/>
      <c r="P42" s="66"/>
      <c r="Q42" s="66"/>
      <c r="R42" s="160"/>
      <c r="U42" s="111" t="s">
        <v>44</v>
      </c>
    </row>
    <row r="43" spans="2:21" ht="50.25" customHeight="1">
      <c r="B43" s="109" t="str">
        <f>IF(C43="","",_xlfn.XLOOKUP(C43,経費NO.!$C$2:$C$11,経費NO.!$B$2:$B$11)&amp;"_"&amp;COUNTIF($C$27:C43,C43))</f>
        <v/>
      </c>
      <c r="C43" s="152"/>
      <c r="D43" s="66"/>
      <c r="E43" s="66"/>
      <c r="F43" s="66"/>
      <c r="G43" s="153"/>
      <c r="H43" s="153"/>
      <c r="I43" s="66"/>
      <c r="J43" s="66"/>
      <c r="K43" s="154"/>
      <c r="L43" s="66"/>
      <c r="M43" s="66"/>
      <c r="N43" s="66"/>
      <c r="O43" s="159"/>
      <c r="P43" s="66"/>
      <c r="Q43" s="66"/>
      <c r="R43" s="160"/>
      <c r="U43" s="111" t="s">
        <v>44</v>
      </c>
    </row>
    <row r="44" spans="2:21" ht="50.25" customHeight="1">
      <c r="B44" s="109" t="str">
        <f>IF(C44="","",_xlfn.XLOOKUP(C44,経費NO.!$C$2:$C$11,経費NO.!$B$2:$B$11)&amp;"_"&amp;COUNTIF($C$27:C44,C44))</f>
        <v/>
      </c>
      <c r="C44" s="152"/>
      <c r="D44" s="66"/>
      <c r="E44" s="66"/>
      <c r="F44" s="66"/>
      <c r="G44" s="153"/>
      <c r="H44" s="153"/>
      <c r="I44" s="66"/>
      <c r="J44" s="66"/>
      <c r="K44" s="154"/>
      <c r="L44" s="66"/>
      <c r="M44" s="66"/>
      <c r="N44" s="66"/>
      <c r="O44" s="159"/>
      <c r="P44" s="66"/>
      <c r="Q44" s="66"/>
      <c r="R44" s="160"/>
      <c r="U44" s="111" t="s">
        <v>44</v>
      </c>
    </row>
    <row r="45" spans="2:21" ht="50.25" customHeight="1">
      <c r="B45" s="109" t="str">
        <f>IF(C45="","",_xlfn.XLOOKUP(C45,経費NO.!$C$2:$C$11,経費NO.!$B$2:$B$11)&amp;"_"&amp;COUNTIF($C$27:C45,C45))</f>
        <v/>
      </c>
      <c r="C45" s="152"/>
      <c r="D45" s="66"/>
      <c r="E45" s="66"/>
      <c r="F45" s="66"/>
      <c r="G45" s="153"/>
      <c r="H45" s="153"/>
      <c r="I45" s="66"/>
      <c r="J45" s="66"/>
      <c r="K45" s="154"/>
      <c r="L45" s="66"/>
      <c r="M45" s="66"/>
      <c r="N45" s="66"/>
      <c r="O45" s="159"/>
      <c r="P45" s="66"/>
      <c r="Q45" s="66"/>
      <c r="R45" s="160"/>
      <c r="U45" s="111" t="s">
        <v>44</v>
      </c>
    </row>
    <row r="46" spans="2:21" ht="50.25" customHeight="1">
      <c r="B46" s="150" t="str">
        <f>IF(C46="","",_xlfn.XLOOKUP(C46,経費NO.!$C$2:$C$11,経費NO.!$B$2:$B$11)&amp;"_"&amp;COUNTIF($C$27:C46,C46))</f>
        <v/>
      </c>
      <c r="C46" s="152"/>
      <c r="D46" s="67"/>
      <c r="E46" s="67"/>
      <c r="F46" s="67"/>
      <c r="G46" s="161"/>
      <c r="H46" s="161"/>
      <c r="I46" s="67"/>
      <c r="J46" s="67"/>
      <c r="K46" s="154"/>
      <c r="L46" s="67"/>
      <c r="M46" s="67"/>
      <c r="N46" s="67"/>
      <c r="O46" s="162"/>
      <c r="P46" s="67"/>
      <c r="Q46" s="67"/>
      <c r="R46" s="163"/>
      <c r="U46" s="111" t="s">
        <v>44</v>
      </c>
    </row>
    <row r="47" spans="2:21">
      <c r="B47" s="151" t="s">
        <v>43</v>
      </c>
      <c r="U47" s="111" t="s">
        <v>44</v>
      </c>
    </row>
    <row r="48" spans="2:21">
      <c r="B48" s="151"/>
    </row>
    <row r="49" spans="1:22">
      <c r="A49" s="110" t="s">
        <v>44</v>
      </c>
      <c r="B49" s="110" t="s">
        <v>44</v>
      </c>
      <c r="C49" s="110" t="s">
        <v>44</v>
      </c>
      <c r="D49" s="110" t="s">
        <v>44</v>
      </c>
      <c r="E49" s="110" t="s">
        <v>44</v>
      </c>
      <c r="F49" s="110" t="s">
        <v>44</v>
      </c>
      <c r="G49" s="110" t="s">
        <v>44</v>
      </c>
      <c r="H49" s="110" t="s">
        <v>44</v>
      </c>
      <c r="I49" s="110" t="s">
        <v>44</v>
      </c>
      <c r="J49" s="110" t="s">
        <v>44</v>
      </c>
      <c r="K49" s="110" t="s">
        <v>44</v>
      </c>
      <c r="L49" s="110" t="s">
        <v>44</v>
      </c>
      <c r="M49" s="110" t="s">
        <v>44</v>
      </c>
      <c r="N49" s="110" t="s">
        <v>44</v>
      </c>
      <c r="O49" s="110" t="s">
        <v>44</v>
      </c>
      <c r="P49" s="110" t="s">
        <v>44</v>
      </c>
      <c r="Q49" s="111" t="s">
        <v>44</v>
      </c>
      <c r="R49" s="111" t="s">
        <v>44</v>
      </c>
      <c r="S49" s="111" t="s">
        <v>44</v>
      </c>
      <c r="T49" s="111" t="s">
        <v>44</v>
      </c>
      <c r="U49" s="111" t="s">
        <v>44</v>
      </c>
      <c r="V49" s="110"/>
    </row>
  </sheetData>
  <sheetProtection algorithmName="SHA-512" hashValue="UL2fgLn59SBtcM+VzSoRVikIGzBU/BBLF8lfa3OIclMxYTqXQ1EU7F8RZiA325BVTuYGiddx6W+xx5QrEcs0Vg==" saltValue="HZjc9vErY/fTC8ghkv0x7Q==" spinCount="100000" sheet="1" objects="1" scenarios="1" selectLockedCells="1"/>
  <mergeCells count="5">
    <mergeCell ref="AA18:AA21"/>
    <mergeCell ref="W18:W21"/>
    <mergeCell ref="X18:X21"/>
    <mergeCell ref="Y18:Y21"/>
    <mergeCell ref="Z18:Z21"/>
  </mergeCells>
  <phoneticPr fontId="5"/>
  <conditionalFormatting sqref="C27:C46">
    <cfRule type="expression" dxfId="123" priority="42">
      <formula>IF($C27&lt;&gt;"",TRUE,FALSE)</formula>
    </cfRule>
  </conditionalFormatting>
  <conditionalFormatting sqref="D5:D18 B16:B17">
    <cfRule type="cellIs" dxfId="122" priority="57" operator="equal">
      <formula>"入力不要"</formula>
    </cfRule>
    <cfRule type="cellIs" dxfId="121" priority="58" operator="equal">
      <formula>"該当必須"</formula>
    </cfRule>
    <cfRule type="cellIs" dxfId="120" priority="59" operator="equal">
      <formula>"必須"</formula>
    </cfRule>
  </conditionalFormatting>
  <conditionalFormatting sqref="D27:D46">
    <cfRule type="expression" dxfId="119" priority="49">
      <formula>IF(D27&lt;&gt;"",TRUE,FALSE)</formula>
    </cfRule>
    <cfRule type="expression" dxfId="118" priority="50">
      <formula>IF(C27&lt;&gt;"",TRUE,FALSE)</formula>
    </cfRule>
  </conditionalFormatting>
  <conditionalFormatting sqref="E27:E46">
    <cfRule type="expression" dxfId="117" priority="48">
      <formula>IF(D27&lt;&gt;"",TRUE,FALSE)</formula>
    </cfRule>
    <cfRule type="expression" dxfId="116" priority="47">
      <formula>IF(E27&lt;&gt;"",TRUE,FALSE)</formula>
    </cfRule>
  </conditionalFormatting>
  <conditionalFormatting sqref="F27:F46">
    <cfRule type="expression" dxfId="115" priority="46">
      <formula>IF(E27&lt;&gt;"",TRUE,FALSE)</formula>
    </cfRule>
    <cfRule type="expression" dxfId="114" priority="45">
      <formula>IF(F27&lt;&gt;"",TRUE,FALSE)</formula>
    </cfRule>
  </conditionalFormatting>
  <conditionalFormatting sqref="G27:G46">
    <cfRule type="expression" dxfId="113" priority="44">
      <formula>IF(F27&lt;&gt;"",TRUE,FALSE)</formula>
    </cfRule>
    <cfRule type="expression" dxfId="112" priority="43">
      <formula>IF(G27&lt;&gt;"",TRUE,FALSE)</formula>
    </cfRule>
  </conditionalFormatting>
  <conditionalFormatting sqref="H27:H46">
    <cfRule type="expression" dxfId="111" priority="40">
      <formula>IF(H27&lt;&gt;"",TRUE,FALSE)</formula>
    </cfRule>
    <cfRule type="expression" dxfId="110" priority="41">
      <formula>IF(G27&lt;&gt;"",TRUE,FALSE)</formula>
    </cfRule>
  </conditionalFormatting>
  <conditionalFormatting sqref="I27:I46">
    <cfRule type="expression" dxfId="109" priority="37">
      <formula>IF(I27="提出なし",TRUE,FALSE)</formula>
    </cfRule>
    <cfRule type="expression" dxfId="108" priority="38">
      <formula>IF(I27="提出あり",TRUE,FALSE)</formula>
    </cfRule>
    <cfRule type="expression" dxfId="107" priority="39">
      <formula>IF(H27&lt;&gt;"",TRUE,FALSE)</formula>
    </cfRule>
  </conditionalFormatting>
  <conditionalFormatting sqref="J27:J46">
    <cfRule type="expression" dxfId="106" priority="34">
      <formula>IF(J27="提出なし",TRUE,FALSE)</formula>
    </cfRule>
    <cfRule type="expression" dxfId="105" priority="35">
      <formula>IF(J27="提出あり",TRUE,FALSE)</formula>
    </cfRule>
    <cfRule type="expression" dxfId="104" priority="36">
      <formula>IF(I27="提出あり",TRUE,FALSE)</formula>
    </cfRule>
  </conditionalFormatting>
  <conditionalFormatting sqref="K27:K46">
    <cfRule type="expression" dxfId="103" priority="10">
      <formula>IF($L27="提出なし",TRUE,FALSE)</formula>
    </cfRule>
    <cfRule type="expression" dxfId="102" priority="11">
      <formula>IF($K27&lt;&gt;"",TRUE,FALSE)</formula>
    </cfRule>
    <cfRule type="expression" dxfId="101" priority="12">
      <formula>IF($J27="提出あり",TRUE,FALSE)</formula>
    </cfRule>
    <cfRule type="expression" dxfId="100" priority="9">
      <formula>IF($M27="提出なし",TRUE,FALSE)</formula>
    </cfRule>
  </conditionalFormatting>
  <conditionalFormatting sqref="L27:L46">
    <cfRule type="expression" dxfId="99" priority="28">
      <formula>IF($L27="提出なし",TRUE,FALSE)</formula>
    </cfRule>
    <cfRule type="expression" dxfId="98" priority="33">
      <formula>IF($K27=$K$22,TRUE,FALSE)</formula>
    </cfRule>
    <cfRule type="expression" dxfId="97" priority="32">
      <formula>IF(L27&lt;&gt;"",TRUE,FALSE)</formula>
    </cfRule>
  </conditionalFormatting>
  <conditionalFormatting sqref="M27:M46">
    <cfRule type="expression" dxfId="96" priority="27">
      <formula>IF($M27="提出なし",TRUE,FALSE)</formula>
    </cfRule>
    <cfRule type="expression" dxfId="95" priority="30">
      <formula>IF(OR($K27=$K$23,$K27=$K$24),TRUE,FALSE)</formula>
    </cfRule>
    <cfRule type="expression" dxfId="94" priority="29">
      <formula>IF(M27="提出あり",TRUE,FALSE)</formula>
    </cfRule>
  </conditionalFormatting>
  <conditionalFormatting sqref="N27:N46">
    <cfRule type="expression" dxfId="93" priority="216">
      <formula>IF($N27&lt;&gt;"",TRUE,FALSE)</formula>
    </cfRule>
    <cfRule type="expression" dxfId="92" priority="217">
      <formula>IF($L27="提出あり",TRUE,FALSE)</formula>
    </cfRule>
  </conditionalFormatting>
  <conditionalFormatting sqref="O27:O46">
    <cfRule type="expression" dxfId="91" priority="20">
      <formula>IF($N27&lt;&gt;"",TRUE,FALSE)</formula>
    </cfRule>
    <cfRule type="expression" dxfId="90" priority="19">
      <formula>IF($O27&lt;&gt;"",TRUE,FALSE)</formula>
    </cfRule>
  </conditionalFormatting>
  <conditionalFormatting sqref="P27:P46">
    <cfRule type="expression" dxfId="89" priority="222">
      <formula>IF($P27&lt;&gt;"",TRUE,FALSE)</formula>
    </cfRule>
    <cfRule type="expression" dxfId="88" priority="223">
      <formula>IF($K27&lt;&gt;"",TRUE,FALSE)</formula>
    </cfRule>
  </conditionalFormatting>
  <conditionalFormatting sqref="Q27:Q46">
    <cfRule type="expression" dxfId="87" priority="212">
      <formula>IF($Q27&lt;&gt;"",TRUE,FALSE)</formula>
    </cfRule>
    <cfRule type="expression" dxfId="86" priority="213">
      <formula>IF($P27=$P$24,TRUE,FALSE)</formula>
    </cfRule>
  </conditionalFormatting>
  <conditionalFormatting sqref="R27:R46">
    <cfRule type="expression" dxfId="85" priority="14">
      <formula>IF($C27&lt;&gt;"",TRUE,FALSE)</formula>
    </cfRule>
  </conditionalFormatting>
  <dataValidations count="8">
    <dataValidation type="list" allowBlank="1" showInputMessage="1" showErrorMessage="1" sqref="I27:I46" xr:uid="{21D32B65-44E1-4CD8-9700-507BBF7A79B4}">
      <formula1>$I$23:$I$24</formula1>
    </dataValidation>
    <dataValidation type="list" allowBlank="1" showInputMessage="1" showErrorMessage="1" sqref="J27:J46" xr:uid="{3CCAD1B7-FD46-4428-BA5A-C392C85BDE5C}">
      <formula1>$J$23:$J$24</formula1>
    </dataValidation>
    <dataValidation type="list" allowBlank="1" showInputMessage="1" showErrorMessage="1" sqref="L27:M46" xr:uid="{7E25E782-DC95-478E-8326-97AACFA1AEC5}">
      <formula1>$L$23:$L$24</formula1>
    </dataValidation>
    <dataValidation type="list" allowBlank="1" showInputMessage="1" showErrorMessage="1" sqref="A27:A40" xr:uid="{66A15A59-5AF8-4C91-97CA-ED3FFF1D570F}">
      <formula1>$A$25</formula1>
    </dataValidation>
    <dataValidation type="list" allowBlank="1" showInputMessage="1" showErrorMessage="1" sqref="P27:P46" xr:uid="{848CFB7E-D592-44A8-B85E-60350158BEF3}">
      <formula1>$P$19:$P$24</formula1>
    </dataValidation>
    <dataValidation type="list" allowBlank="1" showInputMessage="1" showErrorMessage="1" sqref="C27:C46" xr:uid="{706EE722-EC33-4F7C-AE2C-84D960FBE630}">
      <formula1>"委託費"</formula1>
    </dataValidation>
    <dataValidation type="list" allowBlank="1" showInputMessage="1" showErrorMessage="1" sqref="K28:K46 K27" xr:uid="{663D1C7B-249C-45DD-82D2-A91AD94B71FF}">
      <formula1>$K$22:$K$24</formula1>
    </dataValidation>
    <dataValidation type="whole" operator="greaterThan" allowBlank="1" showInputMessage="1" showErrorMessage="1" sqref="G27:H46 O27:O46" xr:uid="{99D0583A-A386-40D9-B34B-D1618582D421}">
      <formula1>0</formula1>
    </dataValidation>
  </dataValidations>
  <pageMargins left="0.7" right="0.7" top="0.75" bottom="0.75" header="0.3" footer="0.3"/>
  <pageSetup paperSize="9" scale="11"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C08E-E4AF-4C2B-BDD7-16A81718005E}">
  <sheetPr>
    <tabColor theme="5" tint="0.59999389629810485"/>
  </sheetPr>
  <dimension ref="A1:T53"/>
  <sheetViews>
    <sheetView showGridLines="0" view="pageBreakPreview" zoomScale="60" zoomScaleNormal="40" workbookViewId="0">
      <selection activeCell="C31" sqref="C31"/>
    </sheetView>
  </sheetViews>
  <sheetFormatPr defaultColWidth="9.109375" defaultRowHeight="16.8"/>
  <cols>
    <col min="1" max="1" width="9.109375" style="269"/>
    <col min="2" max="2" width="15.6640625" style="268" customWidth="1"/>
    <col min="3" max="4" width="30.6640625" style="269" customWidth="1"/>
    <col min="5" max="5" width="60.6640625" style="269" customWidth="1"/>
    <col min="6" max="6" width="33.109375" style="269" customWidth="1"/>
    <col min="7" max="8" width="30.6640625" style="269" customWidth="1"/>
    <col min="9" max="10" width="15.6640625" style="269" customWidth="1"/>
    <col min="11" max="11" width="60.6640625" style="269" customWidth="1"/>
    <col min="12" max="12" width="15.6640625" style="269" customWidth="1"/>
    <col min="13" max="16" width="30.6640625" style="269" customWidth="1"/>
    <col min="17" max="17" width="60.6640625" style="269" customWidth="1"/>
    <col min="18" max="16384" width="9.109375" style="269"/>
  </cols>
  <sheetData>
    <row r="1" spans="2:19">
      <c r="S1" s="268" t="s">
        <v>128</v>
      </c>
    </row>
    <row r="2" spans="2:19" ht="20.399999999999999">
      <c r="B2" s="270" t="s">
        <v>3</v>
      </c>
      <c r="C2" s="196" t="s">
        <v>208</v>
      </c>
      <c r="S2" s="268" t="s">
        <v>128</v>
      </c>
    </row>
    <row r="3" spans="2:19">
      <c r="B3" s="228"/>
      <c r="C3" s="271"/>
      <c r="D3" s="272"/>
      <c r="S3" s="268" t="s">
        <v>128</v>
      </c>
    </row>
    <row r="4" spans="2:19" ht="20.399999999999999">
      <c r="B4" s="273" t="s">
        <v>39</v>
      </c>
      <c r="C4" s="274"/>
      <c r="D4" s="275"/>
      <c r="E4" s="274"/>
      <c r="F4" s="274"/>
      <c r="G4" s="274"/>
      <c r="H4" s="274"/>
      <c r="I4" s="274"/>
      <c r="J4" s="276"/>
      <c r="S4" s="268" t="s">
        <v>128</v>
      </c>
    </row>
    <row r="5" spans="2:19" ht="20.399999999999999">
      <c r="B5" s="277" t="s">
        <v>277</v>
      </c>
      <c r="D5" s="272"/>
      <c r="J5" s="278"/>
      <c r="S5" s="268" t="s">
        <v>128</v>
      </c>
    </row>
    <row r="6" spans="2:19" ht="20.399999999999999">
      <c r="B6" s="279" t="s">
        <v>172</v>
      </c>
      <c r="D6" s="272"/>
      <c r="J6" s="278"/>
      <c r="S6" s="268" t="s">
        <v>128</v>
      </c>
    </row>
    <row r="7" spans="2:19" ht="20.399999999999999">
      <c r="B7" s="279" t="s">
        <v>175</v>
      </c>
      <c r="D7" s="272"/>
      <c r="J7" s="278"/>
      <c r="S7" s="268" t="s">
        <v>128</v>
      </c>
    </row>
    <row r="8" spans="2:19" ht="20.399999999999999">
      <c r="B8" s="279" t="s">
        <v>173</v>
      </c>
      <c r="D8" s="272"/>
      <c r="J8" s="278"/>
      <c r="S8" s="268" t="s">
        <v>128</v>
      </c>
    </row>
    <row r="9" spans="2:19" ht="20.399999999999999">
      <c r="B9" s="279" t="s">
        <v>176</v>
      </c>
      <c r="D9" s="272"/>
      <c r="J9" s="278"/>
      <c r="S9" s="268" t="s">
        <v>128</v>
      </c>
    </row>
    <row r="10" spans="2:19" ht="20.399999999999999">
      <c r="B10" s="279" t="s">
        <v>174</v>
      </c>
      <c r="D10" s="272"/>
      <c r="J10" s="278"/>
      <c r="S10" s="268" t="s">
        <v>128</v>
      </c>
    </row>
    <row r="11" spans="2:19" ht="20.399999999999999">
      <c r="B11" s="279" t="s">
        <v>272</v>
      </c>
      <c r="D11" s="272"/>
      <c r="J11" s="278"/>
      <c r="S11" s="268" t="s">
        <v>128</v>
      </c>
    </row>
    <row r="12" spans="2:19" ht="20.399999999999999">
      <c r="B12" s="279" t="s">
        <v>273</v>
      </c>
      <c r="D12" s="272"/>
      <c r="J12" s="278"/>
      <c r="S12" s="268" t="s">
        <v>128</v>
      </c>
    </row>
    <row r="13" spans="2:19" ht="20.399999999999999">
      <c r="B13" s="279" t="s">
        <v>274</v>
      </c>
      <c r="D13" s="272"/>
      <c r="J13" s="278"/>
      <c r="S13" s="268" t="s">
        <v>128</v>
      </c>
    </row>
    <row r="14" spans="2:19" ht="20.399999999999999">
      <c r="B14" s="279" t="s">
        <v>275</v>
      </c>
      <c r="D14" s="272"/>
      <c r="J14" s="278"/>
      <c r="S14" s="268" t="s">
        <v>128</v>
      </c>
    </row>
    <row r="15" spans="2:19" ht="20.399999999999999">
      <c r="B15" s="279" t="s">
        <v>276</v>
      </c>
      <c r="D15" s="272"/>
      <c r="J15" s="278"/>
      <c r="S15" s="268" t="s">
        <v>128</v>
      </c>
    </row>
    <row r="16" spans="2:19" ht="20.399999999999999">
      <c r="B16" s="279" t="s">
        <v>223</v>
      </c>
      <c r="D16" s="272"/>
      <c r="J16" s="278"/>
      <c r="S16" s="268" t="s">
        <v>128</v>
      </c>
    </row>
    <row r="17" spans="1:19" ht="20.399999999999999">
      <c r="B17" s="277" t="s">
        <v>224</v>
      </c>
      <c r="D17" s="231"/>
      <c r="J17" s="278"/>
      <c r="S17" s="268" t="s">
        <v>128</v>
      </c>
    </row>
    <row r="18" spans="1:19" ht="20.399999999999999">
      <c r="B18" s="279" t="s">
        <v>166</v>
      </c>
      <c r="D18" s="272"/>
      <c r="J18" s="278"/>
      <c r="S18" s="268" t="s">
        <v>128</v>
      </c>
    </row>
    <row r="19" spans="1:19" ht="20.399999999999999">
      <c r="B19" s="277" t="s">
        <v>209</v>
      </c>
      <c r="D19" s="231"/>
      <c r="J19" s="278"/>
      <c r="S19" s="268" t="s">
        <v>128</v>
      </c>
    </row>
    <row r="20" spans="1:19" ht="20.399999999999999">
      <c r="B20" s="277" t="s">
        <v>210</v>
      </c>
      <c r="D20" s="234"/>
      <c r="E20" s="234"/>
      <c r="F20" s="234"/>
      <c r="G20" s="234"/>
      <c r="H20" s="234"/>
      <c r="I20" s="234"/>
      <c r="J20" s="280"/>
      <c r="K20" s="234"/>
      <c r="L20" s="234"/>
      <c r="M20" s="234"/>
      <c r="N20" s="234"/>
      <c r="O20" s="234"/>
      <c r="S20" s="268" t="s">
        <v>128</v>
      </c>
    </row>
    <row r="21" spans="1:19" ht="20.399999999999999">
      <c r="B21" s="277" t="s">
        <v>211</v>
      </c>
      <c r="C21" s="2"/>
      <c r="D21" s="231"/>
      <c r="J21" s="278"/>
      <c r="S21" s="268" t="s">
        <v>128</v>
      </c>
    </row>
    <row r="22" spans="1:19" ht="20.399999999999999">
      <c r="B22" s="277" t="s">
        <v>212</v>
      </c>
      <c r="C22" s="234"/>
      <c r="D22" s="231"/>
      <c r="J22" s="278"/>
      <c r="S22" s="268" t="s">
        <v>128</v>
      </c>
    </row>
    <row r="23" spans="1:19" ht="20.399999999999999">
      <c r="B23" s="277" t="s">
        <v>213</v>
      </c>
      <c r="D23" s="271"/>
      <c r="J23" s="278"/>
      <c r="S23" s="268" t="s">
        <v>128</v>
      </c>
    </row>
    <row r="24" spans="1:19" ht="20.399999999999999">
      <c r="B24" s="277" t="s">
        <v>264</v>
      </c>
      <c r="D24" s="271"/>
      <c r="J24" s="278"/>
      <c r="S24" s="268"/>
    </row>
    <row r="25" spans="1:19" ht="20.399999999999999">
      <c r="B25" s="281" t="s">
        <v>265</v>
      </c>
      <c r="C25" s="282"/>
      <c r="D25" s="282"/>
      <c r="E25" s="282"/>
      <c r="F25" s="282"/>
      <c r="G25" s="282"/>
      <c r="H25" s="282"/>
      <c r="I25" s="282"/>
      <c r="J25" s="283"/>
      <c r="S25" s="268" t="s">
        <v>128</v>
      </c>
    </row>
    <row r="26" spans="1:19" ht="16.5" customHeight="1">
      <c r="B26" s="269" t="s">
        <v>31</v>
      </c>
      <c r="I26" s="284"/>
      <c r="J26" s="285"/>
      <c r="K26" s="285"/>
      <c r="L26" s="285"/>
      <c r="M26" s="285"/>
      <c r="N26" s="285"/>
      <c r="O26" s="285"/>
      <c r="Q26" s="286"/>
      <c r="S26" s="268" t="s">
        <v>128</v>
      </c>
    </row>
    <row r="27" spans="1:19" ht="16.5" customHeight="1">
      <c r="B27" s="269"/>
      <c r="I27" s="287" t="s">
        <v>214</v>
      </c>
      <c r="J27" s="288" t="s">
        <v>214</v>
      </c>
      <c r="K27" s="289" t="s">
        <v>155</v>
      </c>
      <c r="L27" s="288" t="s">
        <v>214</v>
      </c>
      <c r="M27" s="288" t="s">
        <v>214</v>
      </c>
      <c r="N27" s="288" t="s">
        <v>214</v>
      </c>
      <c r="O27" s="285"/>
      <c r="Q27" s="286"/>
      <c r="S27" s="268" t="s">
        <v>128</v>
      </c>
    </row>
    <row r="28" spans="1:19">
      <c r="D28" s="271"/>
      <c r="I28" s="288" t="s">
        <v>126</v>
      </c>
      <c r="J28" s="288" t="s">
        <v>126</v>
      </c>
      <c r="K28" s="289" t="s">
        <v>156</v>
      </c>
      <c r="L28" s="288" t="s">
        <v>126</v>
      </c>
      <c r="M28" s="288" t="s">
        <v>126</v>
      </c>
      <c r="N28" s="288" t="s">
        <v>126</v>
      </c>
      <c r="O28" s="285"/>
      <c r="S28" s="268" t="s">
        <v>128</v>
      </c>
    </row>
    <row r="29" spans="1:19">
      <c r="C29" s="290" t="s">
        <v>123</v>
      </c>
      <c r="G29" s="290" t="s">
        <v>127</v>
      </c>
      <c r="H29" s="290" t="s">
        <v>127</v>
      </c>
      <c r="I29" s="290" t="s">
        <v>123</v>
      </c>
      <c r="J29" s="291" t="s">
        <v>123</v>
      </c>
      <c r="K29" s="291" t="s">
        <v>123</v>
      </c>
      <c r="L29" s="291" t="s">
        <v>123</v>
      </c>
      <c r="M29" s="290" t="s">
        <v>123</v>
      </c>
      <c r="N29" s="290" t="s">
        <v>215</v>
      </c>
      <c r="S29" s="268" t="s">
        <v>128</v>
      </c>
    </row>
    <row r="30" spans="1:19" s="297" customFormat="1" ht="50.1" customHeight="1" thickBot="1">
      <c r="A30" s="269"/>
      <c r="B30" s="292" t="s">
        <v>4</v>
      </c>
      <c r="C30" s="293" t="s">
        <v>5</v>
      </c>
      <c r="D30" s="293" t="s">
        <v>6</v>
      </c>
      <c r="E30" s="293" t="s">
        <v>7</v>
      </c>
      <c r="F30" s="293" t="s">
        <v>216</v>
      </c>
      <c r="G30" s="294" t="s">
        <v>256</v>
      </c>
      <c r="H30" s="294" t="s">
        <v>257</v>
      </c>
      <c r="I30" s="293" t="s">
        <v>8</v>
      </c>
      <c r="J30" s="293" t="s">
        <v>9</v>
      </c>
      <c r="K30" s="295" t="s">
        <v>187</v>
      </c>
      <c r="L30" s="293" t="s">
        <v>10</v>
      </c>
      <c r="M30" s="294" t="s">
        <v>134</v>
      </c>
      <c r="N30" s="294" t="s">
        <v>217</v>
      </c>
      <c r="O30" s="293" t="s">
        <v>30</v>
      </c>
      <c r="P30" s="293" t="s">
        <v>261</v>
      </c>
      <c r="Q30" s="296" t="s">
        <v>42</v>
      </c>
      <c r="S30" s="268" t="s">
        <v>128</v>
      </c>
    </row>
    <row r="31" spans="1:19" ht="50.25" customHeight="1" thickTop="1">
      <c r="B31" s="298" t="str">
        <f>IF(C31="","",_xlfn.XLOOKUP(C31,経費NO.!$C$2:$C$12,経費NO.!$B$2:$B$12)&amp;"_"&amp;COUNTIF($C$31:C31,C31))</f>
        <v/>
      </c>
      <c r="C31" s="152"/>
      <c r="D31" s="66"/>
      <c r="E31" s="66"/>
      <c r="F31" s="66"/>
      <c r="G31" s="153"/>
      <c r="H31" s="153"/>
      <c r="I31" s="65"/>
      <c r="J31" s="65"/>
      <c r="K31" s="154"/>
      <c r="L31" s="65"/>
      <c r="M31" s="66"/>
      <c r="N31" s="65"/>
      <c r="O31" s="154"/>
      <c r="P31" s="155"/>
      <c r="Q31" s="156"/>
      <c r="S31" s="268" t="s">
        <v>128</v>
      </c>
    </row>
    <row r="32" spans="1:19" ht="50.25" customHeight="1">
      <c r="B32" s="298" t="str">
        <f>IF(C32="","",_xlfn.XLOOKUP(C32,経費NO.!$C$2:$C$12,経費NO.!$B$2:$B$12)&amp;"_"&amp;COUNTIF($C$31:C32,C32))</f>
        <v/>
      </c>
      <c r="C32" s="152"/>
      <c r="D32" s="66"/>
      <c r="E32" s="66"/>
      <c r="F32" s="66"/>
      <c r="G32" s="153"/>
      <c r="H32" s="153"/>
      <c r="I32" s="65"/>
      <c r="J32" s="65"/>
      <c r="K32" s="154"/>
      <c r="L32" s="65"/>
      <c r="M32" s="66"/>
      <c r="N32" s="65"/>
      <c r="O32" s="65"/>
      <c r="P32" s="157"/>
      <c r="Q32" s="158"/>
      <c r="S32" s="268" t="s">
        <v>128</v>
      </c>
    </row>
    <row r="33" spans="2:19" ht="50.25" customHeight="1">
      <c r="B33" s="298" t="str">
        <f>IF(C33="","",_xlfn.XLOOKUP(C33,経費NO.!$C$2:$C$12,経費NO.!$B$2:$B$12)&amp;"_"&amp;COUNTIF($C$31:C33,C33))</f>
        <v/>
      </c>
      <c r="C33" s="152"/>
      <c r="D33" s="66"/>
      <c r="E33" s="66"/>
      <c r="F33" s="66"/>
      <c r="G33" s="153"/>
      <c r="H33" s="153"/>
      <c r="I33" s="65"/>
      <c r="J33" s="65"/>
      <c r="K33" s="154"/>
      <c r="L33" s="65"/>
      <c r="M33" s="66"/>
      <c r="N33" s="65"/>
      <c r="O33" s="65"/>
      <c r="P33" s="157"/>
      <c r="Q33" s="158"/>
      <c r="S33" s="268" t="s">
        <v>128</v>
      </c>
    </row>
    <row r="34" spans="2:19" ht="50.25" customHeight="1">
      <c r="B34" s="298" t="str">
        <f>IF(C34="","",_xlfn.XLOOKUP(C34,経費NO.!$C$2:$C$12,経費NO.!$B$2:$B$12)&amp;"_"&amp;COUNTIF($C$31:C34,C34))</f>
        <v/>
      </c>
      <c r="C34" s="152"/>
      <c r="D34" s="66"/>
      <c r="E34" s="66"/>
      <c r="F34" s="66"/>
      <c r="G34" s="153"/>
      <c r="H34" s="153"/>
      <c r="I34" s="65"/>
      <c r="J34" s="65"/>
      <c r="K34" s="154"/>
      <c r="L34" s="65"/>
      <c r="M34" s="66"/>
      <c r="N34" s="65"/>
      <c r="O34" s="66"/>
      <c r="P34" s="159"/>
      <c r="Q34" s="160"/>
      <c r="S34" s="268" t="s">
        <v>128</v>
      </c>
    </row>
    <row r="35" spans="2:19" ht="50.25" customHeight="1">
      <c r="B35" s="298" t="str">
        <f>IF(C35="","",_xlfn.XLOOKUP(C35,経費NO.!$C$2:$C$12,経費NO.!$B$2:$B$12)&amp;"_"&amp;COUNTIF($C$31:C35,C35))</f>
        <v/>
      </c>
      <c r="C35" s="152"/>
      <c r="D35" s="66"/>
      <c r="E35" s="66"/>
      <c r="F35" s="66"/>
      <c r="G35" s="153"/>
      <c r="H35" s="153"/>
      <c r="I35" s="65"/>
      <c r="J35" s="65"/>
      <c r="K35" s="154"/>
      <c r="L35" s="65"/>
      <c r="M35" s="66"/>
      <c r="N35" s="65"/>
      <c r="O35" s="65"/>
      <c r="P35" s="157"/>
      <c r="Q35" s="160"/>
      <c r="S35" s="268" t="s">
        <v>128</v>
      </c>
    </row>
    <row r="36" spans="2:19" ht="50.25" customHeight="1">
      <c r="B36" s="298" t="str">
        <f>IF(C36="","",_xlfn.XLOOKUP(C36,経費NO.!$C$2:$C$12,経費NO.!$B$2:$B$12)&amp;"_"&amp;COUNTIF($C$31:C36,C36))</f>
        <v/>
      </c>
      <c r="C36" s="152"/>
      <c r="D36" s="66"/>
      <c r="E36" s="66"/>
      <c r="F36" s="66"/>
      <c r="G36" s="153"/>
      <c r="H36" s="153"/>
      <c r="I36" s="65"/>
      <c r="J36" s="65"/>
      <c r="K36" s="154"/>
      <c r="L36" s="65"/>
      <c r="M36" s="66"/>
      <c r="N36" s="65"/>
      <c r="O36" s="65"/>
      <c r="P36" s="157"/>
      <c r="Q36" s="160"/>
      <c r="S36" s="268" t="s">
        <v>128</v>
      </c>
    </row>
    <row r="37" spans="2:19" ht="50.25" customHeight="1">
      <c r="B37" s="298" t="str">
        <f>IF(C37="","",_xlfn.XLOOKUP(C37,経費NO.!$C$2:$C$12,経費NO.!$B$2:$B$12)&amp;"_"&amp;COUNTIF($C$31:C37,C37))</f>
        <v/>
      </c>
      <c r="C37" s="152"/>
      <c r="D37" s="66"/>
      <c r="E37" s="66"/>
      <c r="F37" s="66"/>
      <c r="G37" s="153"/>
      <c r="H37" s="153"/>
      <c r="I37" s="65"/>
      <c r="J37" s="65"/>
      <c r="K37" s="65"/>
      <c r="L37" s="65"/>
      <c r="M37" s="66"/>
      <c r="N37" s="65"/>
      <c r="O37" s="65"/>
      <c r="P37" s="157"/>
      <c r="Q37" s="160"/>
      <c r="S37" s="268" t="s">
        <v>128</v>
      </c>
    </row>
    <row r="38" spans="2:19" ht="50.25" customHeight="1">
      <c r="B38" s="298" t="str">
        <f>IF(C38="","",_xlfn.XLOOKUP(C38,経費NO.!$C$2:$C$12,経費NO.!$B$2:$B$12)&amp;"_"&amp;COUNTIF($C$31:C38,C38))</f>
        <v/>
      </c>
      <c r="C38" s="152"/>
      <c r="D38" s="66"/>
      <c r="E38" s="66"/>
      <c r="F38" s="66"/>
      <c r="G38" s="153"/>
      <c r="H38" s="153"/>
      <c r="I38" s="65"/>
      <c r="J38" s="65"/>
      <c r="K38" s="65"/>
      <c r="L38" s="65"/>
      <c r="M38" s="66"/>
      <c r="N38" s="65"/>
      <c r="O38" s="65"/>
      <c r="P38" s="157"/>
      <c r="Q38" s="160"/>
      <c r="S38" s="268" t="s">
        <v>128</v>
      </c>
    </row>
    <row r="39" spans="2:19" ht="50.25" customHeight="1">
      <c r="B39" s="298" t="str">
        <f>IF(C39="","",_xlfn.XLOOKUP(C39,経費NO.!$C$2:$C$12,経費NO.!$B$2:$B$12)&amp;"_"&amp;COUNTIF($C$31:C39,C39))</f>
        <v/>
      </c>
      <c r="C39" s="152"/>
      <c r="D39" s="66"/>
      <c r="E39" s="66"/>
      <c r="F39" s="66"/>
      <c r="G39" s="153"/>
      <c r="H39" s="153"/>
      <c r="I39" s="65"/>
      <c r="J39" s="65"/>
      <c r="K39" s="65"/>
      <c r="L39" s="65"/>
      <c r="M39" s="66"/>
      <c r="N39" s="65"/>
      <c r="O39" s="65"/>
      <c r="P39" s="157"/>
      <c r="Q39" s="160"/>
      <c r="S39" s="268" t="s">
        <v>128</v>
      </c>
    </row>
    <row r="40" spans="2:19" ht="50.25" customHeight="1">
      <c r="B40" s="298" t="str">
        <f>IF(C40="","",_xlfn.XLOOKUP(C40,経費NO.!$C$2:$C$12,経費NO.!$B$2:$B$12)&amp;"_"&amp;COUNTIF($C$31:C40,C40))</f>
        <v/>
      </c>
      <c r="C40" s="152"/>
      <c r="D40" s="66"/>
      <c r="E40" s="66"/>
      <c r="F40" s="66"/>
      <c r="G40" s="153"/>
      <c r="H40" s="153"/>
      <c r="I40" s="65"/>
      <c r="J40" s="65"/>
      <c r="K40" s="65"/>
      <c r="L40" s="65"/>
      <c r="M40" s="66"/>
      <c r="N40" s="65"/>
      <c r="O40" s="65"/>
      <c r="P40" s="157"/>
      <c r="Q40" s="160"/>
      <c r="S40" s="268" t="s">
        <v>128</v>
      </c>
    </row>
    <row r="41" spans="2:19" ht="50.25" customHeight="1">
      <c r="B41" s="298" t="str">
        <f>IF(C41="","",_xlfn.XLOOKUP(C41,経費NO.!$C$2:$C$12,経費NO.!$B$2:$B$12)&amp;"_"&amp;COUNTIF($C$31:C41,C41))</f>
        <v/>
      </c>
      <c r="C41" s="152"/>
      <c r="D41" s="66"/>
      <c r="E41" s="66"/>
      <c r="F41" s="66"/>
      <c r="G41" s="153"/>
      <c r="H41" s="153"/>
      <c r="I41" s="65"/>
      <c r="J41" s="65"/>
      <c r="K41" s="65"/>
      <c r="L41" s="65"/>
      <c r="M41" s="66"/>
      <c r="N41" s="65"/>
      <c r="O41" s="65"/>
      <c r="P41" s="157"/>
      <c r="Q41" s="160"/>
      <c r="S41" s="268" t="s">
        <v>128</v>
      </c>
    </row>
    <row r="42" spans="2:19" ht="50.25" customHeight="1">
      <c r="B42" s="298" t="str">
        <f>IF(C42="","",_xlfn.XLOOKUP(C42,経費NO.!$C$2:$C$12,経費NO.!$B$2:$B$12)&amp;"_"&amp;COUNTIF($C$31:C42,C42))</f>
        <v/>
      </c>
      <c r="C42" s="152"/>
      <c r="D42" s="66"/>
      <c r="E42" s="66"/>
      <c r="F42" s="66"/>
      <c r="G42" s="153"/>
      <c r="H42" s="153"/>
      <c r="I42" s="65"/>
      <c r="J42" s="65"/>
      <c r="K42" s="65"/>
      <c r="L42" s="65"/>
      <c r="M42" s="66"/>
      <c r="N42" s="65"/>
      <c r="O42" s="65"/>
      <c r="P42" s="157"/>
      <c r="Q42" s="160"/>
      <c r="S42" s="268" t="s">
        <v>128</v>
      </c>
    </row>
    <row r="43" spans="2:19" ht="50.25" customHeight="1">
      <c r="B43" s="298" t="str">
        <f>IF(C43="","",_xlfn.XLOOKUP(C43,経費NO.!$C$2:$C$12,経費NO.!$B$2:$B$12)&amp;"_"&amp;COUNTIF($C$31:C43,C43))</f>
        <v/>
      </c>
      <c r="C43" s="152"/>
      <c r="D43" s="66"/>
      <c r="E43" s="66"/>
      <c r="F43" s="66"/>
      <c r="G43" s="153"/>
      <c r="H43" s="153"/>
      <c r="I43" s="65"/>
      <c r="J43" s="65"/>
      <c r="K43" s="65"/>
      <c r="L43" s="66"/>
      <c r="M43" s="66"/>
      <c r="N43" s="65"/>
      <c r="O43" s="66"/>
      <c r="P43" s="159"/>
      <c r="Q43" s="160"/>
      <c r="S43" s="268" t="s">
        <v>128</v>
      </c>
    </row>
    <row r="44" spans="2:19" ht="50.25" customHeight="1">
      <c r="B44" s="298" t="str">
        <f>IF(C44="","",_xlfn.XLOOKUP(C44,経費NO.!$C$2:$C$12,経費NO.!$B$2:$B$12)&amp;"_"&amp;COUNTIF($C$31:C44,C44))</f>
        <v/>
      </c>
      <c r="C44" s="152"/>
      <c r="D44" s="66"/>
      <c r="E44" s="66"/>
      <c r="F44" s="66"/>
      <c r="G44" s="153"/>
      <c r="H44" s="153"/>
      <c r="I44" s="65"/>
      <c r="J44" s="65"/>
      <c r="K44" s="65"/>
      <c r="L44" s="65"/>
      <c r="M44" s="66"/>
      <c r="N44" s="65"/>
      <c r="O44" s="65"/>
      <c r="P44" s="157"/>
      <c r="Q44" s="160"/>
      <c r="S44" s="268" t="s">
        <v>128</v>
      </c>
    </row>
    <row r="45" spans="2:19" ht="50.25" customHeight="1">
      <c r="B45" s="298" t="str">
        <f>IF(C45="","",_xlfn.XLOOKUP(C45,経費NO.!$C$2:$C$12,経費NO.!$B$2:$B$12)&amp;"_"&amp;COUNTIF($C$31:C45,C45))</f>
        <v/>
      </c>
      <c r="C45" s="152"/>
      <c r="D45" s="66"/>
      <c r="E45" s="66"/>
      <c r="F45" s="66"/>
      <c r="G45" s="153"/>
      <c r="H45" s="153"/>
      <c r="I45" s="66"/>
      <c r="J45" s="66"/>
      <c r="K45" s="65"/>
      <c r="L45" s="66"/>
      <c r="M45" s="66"/>
      <c r="N45" s="66"/>
      <c r="O45" s="66"/>
      <c r="P45" s="159"/>
      <c r="Q45" s="160"/>
      <c r="S45" s="268" t="s">
        <v>128</v>
      </c>
    </row>
    <row r="46" spans="2:19" ht="50.25" customHeight="1">
      <c r="B46" s="298" t="str">
        <f>IF(C46="","",_xlfn.XLOOKUP(C46,経費NO.!$C$2:$C$12,経費NO.!$B$2:$B$12)&amp;"_"&amp;COUNTIF($C$31:C46,C46))</f>
        <v/>
      </c>
      <c r="C46" s="152"/>
      <c r="D46" s="66"/>
      <c r="E46" s="66"/>
      <c r="F46" s="66"/>
      <c r="G46" s="153"/>
      <c r="H46" s="153"/>
      <c r="I46" s="66"/>
      <c r="J46" s="66"/>
      <c r="K46" s="65"/>
      <c r="L46" s="66"/>
      <c r="M46" s="66"/>
      <c r="N46" s="66"/>
      <c r="O46" s="66"/>
      <c r="P46" s="159"/>
      <c r="Q46" s="160"/>
      <c r="S46" s="268" t="s">
        <v>128</v>
      </c>
    </row>
    <row r="47" spans="2:19" ht="50.25" customHeight="1">
      <c r="B47" s="298" t="str">
        <f>IF(C47="","",_xlfn.XLOOKUP(C47,経費NO.!$C$2:$C$12,経費NO.!$B$2:$B$12)&amp;"_"&amp;COUNTIF($C$31:C47,C47))</f>
        <v/>
      </c>
      <c r="C47" s="152"/>
      <c r="D47" s="66"/>
      <c r="E47" s="66"/>
      <c r="F47" s="66"/>
      <c r="G47" s="153"/>
      <c r="H47" s="153"/>
      <c r="I47" s="66"/>
      <c r="J47" s="66"/>
      <c r="K47" s="65"/>
      <c r="L47" s="66"/>
      <c r="M47" s="66"/>
      <c r="N47" s="66"/>
      <c r="O47" s="66"/>
      <c r="P47" s="159"/>
      <c r="Q47" s="160"/>
      <c r="S47" s="268" t="s">
        <v>128</v>
      </c>
    </row>
    <row r="48" spans="2:19" ht="50.25" customHeight="1">
      <c r="B48" s="298" t="str">
        <f>IF(C48="","",_xlfn.XLOOKUP(C48,経費NO.!$C$2:$C$12,経費NO.!$B$2:$B$12)&amp;"_"&amp;COUNTIF($C$31:C48,C48))</f>
        <v/>
      </c>
      <c r="C48" s="152"/>
      <c r="D48" s="66"/>
      <c r="E48" s="66"/>
      <c r="F48" s="66"/>
      <c r="G48" s="153"/>
      <c r="H48" s="153"/>
      <c r="I48" s="66"/>
      <c r="J48" s="66"/>
      <c r="K48" s="65"/>
      <c r="L48" s="66"/>
      <c r="M48" s="66"/>
      <c r="N48" s="66"/>
      <c r="O48" s="66"/>
      <c r="P48" s="159"/>
      <c r="Q48" s="160"/>
      <c r="S48" s="268" t="s">
        <v>128</v>
      </c>
    </row>
    <row r="49" spans="1:20" ht="50.25" customHeight="1">
      <c r="B49" s="298" t="str">
        <f>IF(C49="","",_xlfn.XLOOKUP(C49,経費NO.!$C$2:$C$12,経費NO.!$B$2:$B$12)&amp;"_"&amp;COUNTIF($C$31:C49,C49))</f>
        <v/>
      </c>
      <c r="C49" s="152"/>
      <c r="D49" s="66"/>
      <c r="E49" s="66"/>
      <c r="F49" s="66"/>
      <c r="G49" s="153"/>
      <c r="H49" s="153"/>
      <c r="I49" s="66"/>
      <c r="J49" s="66"/>
      <c r="K49" s="65"/>
      <c r="L49" s="66"/>
      <c r="M49" s="66"/>
      <c r="N49" s="66"/>
      <c r="O49" s="66"/>
      <c r="P49" s="159"/>
      <c r="Q49" s="160"/>
      <c r="S49" s="268" t="s">
        <v>128</v>
      </c>
    </row>
    <row r="50" spans="1:20" ht="50.25" customHeight="1">
      <c r="B50" s="298" t="str">
        <f>IF(C50="","",_xlfn.XLOOKUP(C50,経費NO.!$C$2:$C$12,経費NO.!$B$2:$B$12)&amp;"_"&amp;COUNTIF($C$31:C50,C50))</f>
        <v/>
      </c>
      <c r="C50" s="152"/>
      <c r="D50" s="67"/>
      <c r="E50" s="67"/>
      <c r="F50" s="67"/>
      <c r="G50" s="161"/>
      <c r="H50" s="161"/>
      <c r="I50" s="67"/>
      <c r="J50" s="67"/>
      <c r="K50" s="65"/>
      <c r="L50" s="67"/>
      <c r="M50" s="67"/>
      <c r="N50" s="67"/>
      <c r="O50" s="67"/>
      <c r="P50" s="162"/>
      <c r="Q50" s="163"/>
      <c r="S50" s="268" t="s">
        <v>128</v>
      </c>
    </row>
    <row r="51" spans="1:20">
      <c r="B51" s="299" t="s">
        <v>43</v>
      </c>
      <c r="S51" s="268" t="s">
        <v>128</v>
      </c>
    </row>
    <row r="52" spans="1:20">
      <c r="S52" s="268" t="s">
        <v>128</v>
      </c>
    </row>
    <row r="53" spans="1:20">
      <c r="A53" s="268" t="s">
        <v>128</v>
      </c>
      <c r="B53" s="268" t="s">
        <v>128</v>
      </c>
      <c r="C53" s="268" t="s">
        <v>128</v>
      </c>
      <c r="D53" s="268" t="s">
        <v>128</v>
      </c>
      <c r="E53" s="268" t="s">
        <v>128</v>
      </c>
      <c r="F53" s="268" t="s">
        <v>128</v>
      </c>
      <c r="G53" s="268" t="s">
        <v>128</v>
      </c>
      <c r="H53" s="268" t="s">
        <v>128</v>
      </c>
      <c r="I53" s="268" t="s">
        <v>128</v>
      </c>
      <c r="J53" s="268" t="s">
        <v>128</v>
      </c>
      <c r="K53" s="268" t="s">
        <v>128</v>
      </c>
      <c r="L53" s="268" t="s">
        <v>128</v>
      </c>
      <c r="M53" s="268" t="s">
        <v>128</v>
      </c>
      <c r="N53" s="268" t="s">
        <v>128</v>
      </c>
      <c r="O53" s="268" t="s">
        <v>128</v>
      </c>
      <c r="P53" s="268" t="s">
        <v>128</v>
      </c>
      <c r="Q53" s="268" t="s">
        <v>128</v>
      </c>
      <c r="R53" s="268" t="s">
        <v>128</v>
      </c>
      <c r="S53" s="268" t="s">
        <v>128</v>
      </c>
      <c r="T53" s="268"/>
    </row>
  </sheetData>
  <sheetProtection algorithmName="SHA-512" hashValue="QZUNU/OaquOB7THnIv4FUkNKgRtVYBW7PErVgSIK0GqlgBDinWvhQ9IFBj72datlxbe29MXR4oYX5+TUODoQqw==" saltValue="6jjjPlj6adN28hNLzBMn5w==" spinCount="100000" sheet="1" objects="1" scenarios="1" selectLockedCells="1"/>
  <phoneticPr fontId="26"/>
  <conditionalFormatting sqref="B16:B19 D17 D19:D20">
    <cfRule type="cellIs" dxfId="84" priority="29" operator="equal">
      <formula>"該当必須"</formula>
    </cfRule>
    <cfRule type="cellIs" dxfId="83" priority="28" operator="equal">
      <formula>"入力不要"</formula>
    </cfRule>
    <cfRule type="cellIs" dxfId="82" priority="30" operator="equal">
      <formula>"必須"</formula>
    </cfRule>
  </conditionalFormatting>
  <conditionalFormatting sqref="C31:C50">
    <cfRule type="expression" dxfId="81" priority="16">
      <formula>IF($C31&lt;&gt;"",TRUE,FALSE)</formula>
    </cfRule>
  </conditionalFormatting>
  <conditionalFormatting sqref="C21:D22">
    <cfRule type="cellIs" dxfId="80" priority="27" operator="equal">
      <formula>"必須"</formula>
    </cfRule>
    <cfRule type="cellIs" dxfId="79" priority="26" operator="equal">
      <formula>"該当必須"</formula>
    </cfRule>
    <cfRule type="cellIs" dxfId="78" priority="25" operator="equal">
      <formula>"入力不要"</formula>
    </cfRule>
  </conditionalFormatting>
  <conditionalFormatting sqref="D31:D50">
    <cfRule type="expression" dxfId="77" priority="23">
      <formula>IF(D31&lt;&gt;"",TRUE,FALSE)</formula>
    </cfRule>
    <cfRule type="expression" dxfId="76" priority="24">
      <formula>IF(C31&lt;&gt;"",TRUE,FALSE)</formula>
    </cfRule>
  </conditionalFormatting>
  <conditionalFormatting sqref="E31:E50">
    <cfRule type="expression" dxfId="75" priority="21">
      <formula>IF(E31&lt;&gt;"",TRUE,FALSE)</formula>
    </cfRule>
    <cfRule type="expression" dxfId="74" priority="22">
      <formula>IF(D31&lt;&gt;"",TRUE,FALSE)</formula>
    </cfRule>
  </conditionalFormatting>
  <conditionalFormatting sqref="F31:F50">
    <cfRule type="expression" dxfId="73" priority="2">
      <formula>IF(E31&lt;&gt;"",TRUE,FALSE)</formula>
    </cfRule>
    <cfRule type="expression" dxfId="72" priority="1">
      <formula>IF(F31&lt;&gt;"",TRUE,FALSE)</formula>
    </cfRule>
  </conditionalFormatting>
  <conditionalFormatting sqref="G31:G50">
    <cfRule type="expression" dxfId="71" priority="18">
      <formula>IF(F31&lt;&gt;"",TRUE,FALSE)</formula>
    </cfRule>
    <cfRule type="expression" dxfId="70" priority="17">
      <formula>IF(G31&lt;&gt;"",TRUE,FALSE)</formula>
    </cfRule>
  </conditionalFormatting>
  <conditionalFormatting sqref="H31:H50">
    <cfRule type="expression" dxfId="69" priority="15">
      <formula>IF(G31&lt;&gt;"",TRUE,FALSE)</formula>
    </cfRule>
    <cfRule type="expression" dxfId="68" priority="14">
      <formula>IF(H31&lt;&gt;"",TRUE,FALSE)</formula>
    </cfRule>
  </conditionalFormatting>
  <conditionalFormatting sqref="I31:J36 I31:I50">
    <cfRule type="expression" dxfId="67" priority="13">
      <formula>IF(AND($C31&lt;&gt;"リースの解約費",H31&lt;&gt;""),TRUE,FALSE)</formula>
    </cfRule>
    <cfRule type="expression" dxfId="66" priority="12">
      <formula>IF(I31="提出あり",TRUE,FALSE)</formula>
    </cfRule>
    <cfRule type="expression" dxfId="65" priority="11">
      <formula>IF(I31="提出なし",TRUE,FALSE)</formula>
    </cfRule>
  </conditionalFormatting>
  <conditionalFormatting sqref="J31:J50">
    <cfRule type="expression" dxfId="64" priority="8">
      <formula>IF(J31="提出なし",TRUE,FALSE)</formula>
    </cfRule>
    <cfRule type="expression" dxfId="63" priority="9">
      <formula>IF(J31="提出あり",TRUE,FALSE)</formula>
    </cfRule>
    <cfRule type="expression" dxfId="62" priority="10">
      <formula>IF(AND($C31&lt;&gt;"リースの解約費",I31="提出あり"),TRUE,FALSE)</formula>
    </cfRule>
  </conditionalFormatting>
  <conditionalFormatting sqref="K31:K50">
    <cfRule type="expression" dxfId="61" priority="3">
      <formula>IF($M31="提出なし",TRUE,FALSE)</formula>
    </cfRule>
    <cfRule type="expression" dxfId="60" priority="4">
      <formula>IF($L31="提出なし",TRUE,FALSE)</formula>
    </cfRule>
    <cfRule type="expression" dxfId="59" priority="5">
      <formula>IF($K31&lt;&gt;"",TRUE,FALSE)</formula>
    </cfRule>
    <cfRule type="expression" dxfId="58" priority="6">
      <formula>IF(AND($C31&lt;&gt;"リースの解約費",$J31="提出あり"),TRUE,FALSE)</formula>
    </cfRule>
  </conditionalFormatting>
  <conditionalFormatting sqref="L31:L50">
    <cfRule type="expression" dxfId="57" priority="31">
      <formula>IF($L31="提出なし",TRUE,FALSE)</formula>
    </cfRule>
    <cfRule type="expression" dxfId="56" priority="32">
      <formula>IF($L31&lt;&gt;"",TRUE,FALSE)</formula>
    </cfRule>
    <cfRule type="expression" dxfId="55" priority="33">
      <formula>IF(AND($C31&lt;&gt;"リースの解約費",$K31=$K$27),TRUE,FALSE)</formula>
    </cfRule>
  </conditionalFormatting>
  <conditionalFormatting sqref="M31:M50">
    <cfRule type="expression" dxfId="54" priority="34">
      <formula>IF($M31="提出なし",TRUE,FALSE)</formula>
    </cfRule>
    <cfRule type="expression" dxfId="53" priority="35">
      <formula>IF(M31="提出あり",TRUE,FALSE)</formula>
    </cfRule>
    <cfRule type="expression" dxfId="52" priority="36">
      <formula>IF(AND($C31&lt;&gt;"リースの解約費",$K31=$K$28),TRUE,FALSE)</formula>
    </cfRule>
  </conditionalFormatting>
  <conditionalFormatting sqref="N31:N50">
    <cfRule type="expression" dxfId="51" priority="37">
      <formula>IF($N31="提出なし",TRUE,FALSE)</formula>
    </cfRule>
    <cfRule type="expression" dxfId="50" priority="38">
      <formula>IF($N31="提出あり",TRUE,FALSE)</formula>
    </cfRule>
    <cfRule type="expression" dxfId="49" priority="39">
      <formula>IF(AND($C31="リースの解約費",$H31&lt;&gt;""),TRUE,FALSE)</formula>
    </cfRule>
  </conditionalFormatting>
  <conditionalFormatting sqref="O31:O50">
    <cfRule type="expression" dxfId="48" priority="40">
      <formula>IF($O31&lt;&gt;"",TRUE,FALSE)</formula>
    </cfRule>
    <cfRule type="expression" dxfId="47" priority="41">
      <formula>IF(AND($C31&lt;&gt;"リースの解約費",$L31="提出あり"),TRUE,FALSE)</formula>
    </cfRule>
  </conditionalFormatting>
  <conditionalFormatting sqref="P31:P50">
    <cfRule type="expression" dxfId="46" priority="42">
      <formula>IF($P31&lt;&gt;"",TRUE,FALSE)</formula>
    </cfRule>
    <cfRule type="expression" dxfId="45" priority="43">
      <formula>IF(AND($C31&lt;&gt;"リースの解約費",$O31&lt;&gt;""),TRUE,FALSE)</formula>
    </cfRule>
  </conditionalFormatting>
  <conditionalFormatting sqref="Q31:Q50">
    <cfRule type="expression" dxfId="44" priority="7">
      <formula>IF($C31&lt;&gt;"",TRUE,FALSE)</formula>
    </cfRule>
  </conditionalFormatting>
  <dataValidations count="9">
    <dataValidation type="list" allowBlank="1" showInputMessage="1" showErrorMessage="1" sqref="K31:K50" xr:uid="{1A879FD5-F429-4614-BB73-EA7E7B41CE60}">
      <formula1>$K$27:$K$28</formula1>
    </dataValidation>
    <dataValidation type="list" allowBlank="1" showInputMessage="1" showErrorMessage="1" sqref="N31:N50" xr:uid="{293A85D8-9C39-4A3E-A41E-C21E78428E48}">
      <formula1>$N$27:$N$28</formula1>
    </dataValidation>
    <dataValidation type="list" allowBlank="1" showInputMessage="1" showErrorMessage="1" sqref="M31:M50" xr:uid="{0FD5DAFF-BA24-44EA-9AEA-5C761D5957EB}">
      <formula1>$M$27:$M$28</formula1>
    </dataValidation>
    <dataValidation type="list" allowBlank="1" showInputMessage="1" showErrorMessage="1" sqref="L31:L50" xr:uid="{7BF93A20-3292-494B-891F-ECA6E8CEF2F9}">
      <formula1>$L$27:$L$28</formula1>
    </dataValidation>
    <dataValidation type="list" allowBlank="1" showInputMessage="1" showErrorMessage="1" sqref="J37:J50" xr:uid="{8C27599A-4C97-400C-9BC8-0A2F946DACA2}">
      <formula1>$J$27:$J$28</formula1>
    </dataValidation>
    <dataValidation type="list" allowBlank="1" showInputMessage="1" showErrorMessage="1" sqref="I36:I50 I31:J35 J36" xr:uid="{ECABB6D1-C4A4-41D1-A424-5A46A9825DD6}">
      <formula1>$I$27:$I$28</formula1>
    </dataValidation>
    <dataValidation type="list" allowBlank="1" showInputMessage="1" showErrorMessage="1" sqref="A31:A44" xr:uid="{3F87C837-CFA4-4831-A0EA-6C8EBF44411F}">
      <formula1>$A$29</formula1>
    </dataValidation>
    <dataValidation type="list" allowBlank="1" showInputMessage="1" showErrorMessage="1" sqref="C31:C50" xr:uid="{5D9A0B8D-00F3-44DD-A67C-B41F376AD777}">
      <formula1>"廃業支援費,在庫廃棄費,解体費,原状回復費,リースの解約費,移転・移設費用,土壌汚染調査費"</formula1>
    </dataValidation>
    <dataValidation type="whole" operator="greaterThan" allowBlank="1" showInputMessage="1" showErrorMessage="1" sqref="G31:H50 P31:P50" xr:uid="{521F0242-EB08-429C-B46E-941882322C73}">
      <formula1>0</formula1>
    </dataValidation>
  </dataValidations>
  <pageMargins left="0.7" right="0.7" top="0.75" bottom="0.75" header="0.3" footer="0.3"/>
  <pageSetup paperSize="9" scale="1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showGridLines="0" view="pageBreakPreview" zoomScaleNormal="72" zoomScaleSheetLayoutView="100" workbookViewId="0">
      <selection sqref="A1:C1"/>
    </sheetView>
  </sheetViews>
  <sheetFormatPr defaultColWidth="9.109375" defaultRowHeight="18"/>
  <cols>
    <col min="1" max="1" width="2.33203125" style="84" customWidth="1"/>
    <col min="2" max="18" width="5.6640625" style="84" customWidth="1"/>
    <col min="19" max="20" width="2.33203125" style="84" customWidth="1"/>
    <col min="21" max="27" width="5.6640625" style="84" hidden="1" customWidth="1"/>
    <col min="28" max="32" width="9.109375" style="84" hidden="1" customWidth="1"/>
    <col min="33" max="16384" width="9.109375" style="84"/>
  </cols>
  <sheetData>
    <row r="1" spans="1:23" ht="19.8">
      <c r="A1" s="340" t="s">
        <v>69</v>
      </c>
      <c r="B1" s="340"/>
      <c r="C1" s="340"/>
      <c r="D1" s="80"/>
      <c r="E1" s="80"/>
      <c r="F1" s="80"/>
      <c r="G1" s="80"/>
      <c r="H1" s="80"/>
      <c r="I1" s="80"/>
      <c r="J1" s="80"/>
      <c r="K1" s="80"/>
      <c r="L1" s="80"/>
      <c r="M1" s="80"/>
      <c r="N1" s="80"/>
      <c r="O1" s="81"/>
      <c r="P1" s="81"/>
      <c r="Q1" s="81"/>
      <c r="R1" s="81"/>
      <c r="S1" s="81"/>
      <c r="T1" s="81"/>
      <c r="U1" s="82"/>
      <c r="V1" s="83"/>
      <c r="W1" s="83"/>
    </row>
    <row r="2" spans="1:23" ht="19.8">
      <c r="D2" s="80"/>
      <c r="E2" s="80"/>
      <c r="F2" s="80"/>
      <c r="G2" s="80"/>
      <c r="H2" s="80"/>
      <c r="I2" s="80"/>
      <c r="J2" s="80"/>
      <c r="K2" s="80"/>
      <c r="L2" s="341">
        <f>【申請者入力】様式第1.交付申請書!H17</f>
        <v>0</v>
      </c>
      <c r="M2" s="342"/>
      <c r="N2" s="85" t="s">
        <v>70</v>
      </c>
      <c r="O2" s="86">
        <f>【申請者入力】様式第1.交付申請書!H18</f>
        <v>0</v>
      </c>
      <c r="P2" s="81" t="s">
        <v>71</v>
      </c>
      <c r="Q2" s="86">
        <f>【申請者入力】様式第1.交付申請書!H19</f>
        <v>0</v>
      </c>
      <c r="R2" s="85" t="s">
        <v>72</v>
      </c>
      <c r="S2" s="87"/>
      <c r="T2" s="88"/>
    </row>
    <row r="3" spans="1:23" ht="19.8">
      <c r="A3" s="89"/>
      <c r="B3" s="80" t="s">
        <v>73</v>
      </c>
      <c r="C3" s="80"/>
      <c r="D3" s="80"/>
      <c r="E3" s="80"/>
      <c r="F3" s="80"/>
      <c r="G3" s="80"/>
      <c r="H3" s="80"/>
      <c r="I3" s="80"/>
      <c r="J3" s="80"/>
      <c r="K3" s="80"/>
      <c r="T3" s="81"/>
    </row>
    <row r="4" spans="1:23" ht="19.8">
      <c r="A4" s="89"/>
      <c r="C4" s="80"/>
      <c r="D4" s="80"/>
      <c r="E4" s="80"/>
      <c r="F4" s="80"/>
      <c r="G4" s="80"/>
      <c r="H4" s="80"/>
      <c r="I4" s="80"/>
      <c r="J4" s="80"/>
      <c r="K4" s="80"/>
      <c r="L4" s="80"/>
      <c r="M4" s="88" t="s">
        <v>74</v>
      </c>
      <c r="N4" s="343">
        <f>【申請者入力】様式第1.交付申請書!H31</f>
        <v>0</v>
      </c>
      <c r="O4" s="344"/>
      <c r="P4" s="344"/>
      <c r="Q4" s="344"/>
      <c r="R4" s="345"/>
      <c r="T4" s="81"/>
    </row>
    <row r="5" spans="1:23" ht="18.75" customHeight="1">
      <c r="A5" s="89"/>
      <c r="B5" s="346" t="s">
        <v>75</v>
      </c>
      <c r="C5" s="348" t="s">
        <v>76</v>
      </c>
      <c r="G5" s="80"/>
      <c r="H5" s="80"/>
      <c r="I5" s="80"/>
      <c r="J5" s="80"/>
      <c r="K5" s="80"/>
      <c r="L5" s="80"/>
      <c r="M5" s="88" t="s">
        <v>77</v>
      </c>
      <c r="N5" s="343">
        <f>【申請者入力】様式第1.交付申請書!H32</f>
        <v>0</v>
      </c>
      <c r="O5" s="344"/>
      <c r="P5" s="344"/>
      <c r="Q5" s="344"/>
      <c r="R5" s="345"/>
      <c r="T5" s="80"/>
    </row>
    <row r="6" spans="1:23" ht="19.8">
      <c r="A6" s="80"/>
      <c r="B6" s="347"/>
      <c r="C6" s="349"/>
      <c r="G6" s="90"/>
      <c r="H6" s="90"/>
      <c r="I6" s="80"/>
      <c r="J6" s="80"/>
      <c r="K6" s="80"/>
      <c r="L6" s="80"/>
      <c r="M6" s="88" t="s">
        <v>78</v>
      </c>
      <c r="N6" s="343">
        <f>【申請者入力】様式第1.交付申請書!H33</f>
        <v>0</v>
      </c>
      <c r="O6" s="344"/>
      <c r="P6" s="344"/>
      <c r="Q6" s="344"/>
      <c r="R6" s="345"/>
      <c r="T6" s="80"/>
    </row>
    <row r="7" spans="1:23" ht="19.8">
      <c r="A7" s="80"/>
      <c r="G7" s="90"/>
      <c r="H7" s="90"/>
      <c r="I7" s="80"/>
      <c r="J7" s="80"/>
      <c r="S7" s="88"/>
      <c r="T7" s="80"/>
    </row>
    <row r="8" spans="1:23" ht="19.8">
      <c r="A8" s="80"/>
      <c r="B8" s="356" t="s">
        <v>220</v>
      </c>
      <c r="C8" s="356"/>
      <c r="D8" s="356"/>
      <c r="E8" s="356"/>
      <c r="F8" s="356"/>
      <c r="G8" s="356"/>
      <c r="H8" s="356"/>
      <c r="I8" s="356"/>
      <c r="J8" s="356"/>
      <c r="K8" s="356"/>
      <c r="L8" s="356"/>
      <c r="M8" s="356"/>
      <c r="N8" s="356"/>
      <c r="O8" s="356"/>
      <c r="P8" s="356"/>
      <c r="Q8" s="356"/>
      <c r="R8" s="356"/>
    </row>
    <row r="9" spans="1:23" ht="19.5" customHeight="1">
      <c r="A9" s="80"/>
      <c r="S9" s="91"/>
      <c r="T9" s="80"/>
    </row>
    <row r="10" spans="1:23" ht="19.5" customHeight="1">
      <c r="A10" s="80"/>
      <c r="B10" s="364" t="s">
        <v>250</v>
      </c>
      <c r="C10" s="364"/>
      <c r="D10" s="364"/>
      <c r="E10" s="364"/>
      <c r="F10" s="364"/>
      <c r="G10" s="364"/>
      <c r="H10" s="364"/>
      <c r="I10" s="364"/>
      <c r="J10" s="364"/>
      <c r="K10" s="364"/>
      <c r="L10" s="364"/>
      <c r="M10" s="364"/>
      <c r="N10" s="364"/>
      <c r="O10" s="364"/>
      <c r="P10" s="364"/>
      <c r="Q10" s="364"/>
      <c r="R10" s="364"/>
      <c r="S10" s="88"/>
      <c r="T10" s="80"/>
    </row>
    <row r="11" spans="1:23" ht="19.5" customHeight="1">
      <c r="A11" s="80"/>
      <c r="B11" s="364"/>
      <c r="C11" s="364"/>
      <c r="D11" s="364"/>
      <c r="E11" s="364"/>
      <c r="F11" s="364"/>
      <c r="G11" s="364"/>
      <c r="H11" s="364"/>
      <c r="I11" s="364"/>
      <c r="J11" s="364"/>
      <c r="K11" s="364"/>
      <c r="L11" s="364"/>
      <c r="M11" s="364"/>
      <c r="N11" s="364"/>
      <c r="O11" s="364"/>
      <c r="P11" s="364"/>
      <c r="Q11" s="364"/>
      <c r="R11" s="364"/>
      <c r="T11" s="80"/>
    </row>
    <row r="12" spans="1:23" ht="19.8">
      <c r="A12" s="80"/>
      <c r="B12" s="364"/>
      <c r="C12" s="364"/>
      <c r="D12" s="364"/>
      <c r="E12" s="364"/>
      <c r="F12" s="364"/>
      <c r="G12" s="364"/>
      <c r="H12" s="364"/>
      <c r="I12" s="364"/>
      <c r="J12" s="364"/>
      <c r="K12" s="364"/>
      <c r="L12" s="364"/>
      <c r="M12" s="364"/>
      <c r="N12" s="364"/>
      <c r="O12" s="364"/>
      <c r="P12" s="364"/>
      <c r="Q12" s="364"/>
      <c r="R12" s="364"/>
      <c r="S12" s="91"/>
      <c r="T12" s="80"/>
    </row>
    <row r="13" spans="1:23" ht="19.8">
      <c r="A13" s="80"/>
      <c r="B13" s="364"/>
      <c r="C13" s="364"/>
      <c r="D13" s="364"/>
      <c r="E13" s="364"/>
      <c r="F13" s="364"/>
      <c r="G13" s="364"/>
      <c r="H13" s="364"/>
      <c r="I13" s="364"/>
      <c r="J13" s="364"/>
      <c r="K13" s="364"/>
      <c r="L13" s="364"/>
      <c r="M13" s="364"/>
      <c r="N13" s="364"/>
      <c r="O13" s="364"/>
      <c r="P13" s="364"/>
      <c r="Q13" s="364"/>
      <c r="R13" s="364"/>
      <c r="S13" s="80"/>
      <c r="T13" s="80"/>
    </row>
    <row r="14" spans="1:23" ht="19.8">
      <c r="A14" s="80"/>
      <c r="B14" s="364"/>
      <c r="C14" s="364"/>
      <c r="D14" s="364"/>
      <c r="E14" s="364"/>
      <c r="F14" s="364"/>
      <c r="G14" s="364"/>
      <c r="H14" s="364"/>
      <c r="I14" s="364"/>
      <c r="J14" s="364"/>
      <c r="K14" s="364"/>
      <c r="L14" s="364"/>
      <c r="M14" s="364"/>
      <c r="N14" s="364"/>
      <c r="O14" s="364"/>
      <c r="P14" s="364"/>
      <c r="Q14" s="364"/>
      <c r="R14" s="364"/>
      <c r="S14" s="92"/>
      <c r="T14" s="80"/>
    </row>
    <row r="15" spans="1:23" ht="19.8">
      <c r="A15" s="80"/>
      <c r="B15" s="93"/>
      <c r="C15" s="93"/>
      <c r="D15" s="93"/>
      <c r="E15" s="93"/>
      <c r="F15" s="93"/>
      <c r="G15" s="93"/>
      <c r="H15" s="93"/>
      <c r="I15" s="93"/>
      <c r="J15" s="93"/>
      <c r="K15" s="93"/>
      <c r="L15" s="93"/>
      <c r="M15" s="93"/>
      <c r="N15" s="93"/>
      <c r="O15" s="93"/>
      <c r="P15" s="93"/>
      <c r="Q15" s="93"/>
      <c r="R15" s="93"/>
      <c r="S15" s="92"/>
      <c r="T15" s="80"/>
    </row>
    <row r="16" spans="1:23" ht="19.8">
      <c r="A16" s="80"/>
      <c r="J16" s="94" t="s">
        <v>79</v>
      </c>
      <c r="S16" s="92"/>
      <c r="T16" s="80"/>
    </row>
    <row r="17" spans="1:21" ht="19.8">
      <c r="A17" s="80"/>
      <c r="B17" s="95" t="s">
        <v>80</v>
      </c>
      <c r="C17" s="96" t="s">
        <v>51</v>
      </c>
      <c r="D17" s="92"/>
      <c r="E17" s="92"/>
      <c r="F17" s="92"/>
      <c r="G17" s="92"/>
      <c r="H17" s="92"/>
      <c r="I17" s="92"/>
      <c r="K17" s="92"/>
      <c r="L17" s="92"/>
      <c r="M17" s="92"/>
      <c r="N17" s="92"/>
      <c r="O17" s="92"/>
      <c r="P17" s="92"/>
      <c r="Q17" s="92"/>
      <c r="R17" s="92"/>
      <c r="S17" s="80"/>
      <c r="T17" s="80"/>
    </row>
    <row r="18" spans="1:21" ht="19.5" customHeight="1">
      <c r="A18" s="80"/>
      <c r="C18" s="365">
        <f>【申請者入力】様式第1.交付申請書!H37</f>
        <v>0</v>
      </c>
      <c r="D18" s="366"/>
      <c r="E18" s="366"/>
      <c r="F18" s="366"/>
      <c r="G18" s="366"/>
      <c r="H18" s="366"/>
      <c r="I18" s="366"/>
      <c r="J18" s="366"/>
      <c r="K18" s="366"/>
      <c r="L18" s="366"/>
      <c r="M18" s="366"/>
      <c r="N18" s="366"/>
      <c r="O18" s="366"/>
      <c r="P18" s="366"/>
      <c r="Q18" s="367"/>
      <c r="R18" s="97"/>
      <c r="S18" s="80"/>
      <c r="T18" s="80"/>
    </row>
    <row r="19" spans="1:21" ht="19.5" customHeight="1">
      <c r="A19" s="80"/>
      <c r="C19" s="368"/>
      <c r="D19" s="369"/>
      <c r="E19" s="369"/>
      <c r="F19" s="369"/>
      <c r="G19" s="369"/>
      <c r="H19" s="369"/>
      <c r="I19" s="369"/>
      <c r="J19" s="369"/>
      <c r="K19" s="369"/>
      <c r="L19" s="369"/>
      <c r="M19" s="369"/>
      <c r="N19" s="369"/>
      <c r="O19" s="369"/>
      <c r="P19" s="369"/>
      <c r="Q19" s="370"/>
      <c r="R19" s="97"/>
      <c r="S19" s="80"/>
      <c r="T19" s="80"/>
    </row>
    <row r="20" spans="1:21" ht="19.8">
      <c r="A20" s="80"/>
      <c r="B20" s="98"/>
      <c r="C20" s="368"/>
      <c r="D20" s="369"/>
      <c r="E20" s="369"/>
      <c r="F20" s="369"/>
      <c r="G20" s="369"/>
      <c r="H20" s="369"/>
      <c r="I20" s="369"/>
      <c r="J20" s="369"/>
      <c r="K20" s="369"/>
      <c r="L20" s="369"/>
      <c r="M20" s="369"/>
      <c r="N20" s="369"/>
      <c r="O20" s="369"/>
      <c r="P20" s="369"/>
      <c r="Q20" s="370"/>
      <c r="R20" s="97"/>
      <c r="S20" s="80"/>
      <c r="T20" s="80"/>
    </row>
    <row r="21" spans="1:21" ht="19.8">
      <c r="A21" s="80"/>
      <c r="B21" s="98"/>
      <c r="C21" s="368"/>
      <c r="D21" s="369"/>
      <c r="E21" s="369"/>
      <c r="F21" s="369"/>
      <c r="G21" s="369"/>
      <c r="H21" s="369"/>
      <c r="I21" s="369"/>
      <c r="J21" s="369"/>
      <c r="K21" s="369"/>
      <c r="L21" s="369"/>
      <c r="M21" s="369"/>
      <c r="N21" s="369"/>
      <c r="O21" s="369"/>
      <c r="P21" s="369"/>
      <c r="Q21" s="370"/>
      <c r="S21" s="80"/>
      <c r="T21" s="80"/>
      <c r="U21" s="99" t="s">
        <v>81</v>
      </c>
    </row>
    <row r="22" spans="1:21" ht="19.8">
      <c r="A22" s="80"/>
      <c r="B22" s="80"/>
      <c r="C22" s="368"/>
      <c r="D22" s="369"/>
      <c r="E22" s="369"/>
      <c r="F22" s="369"/>
      <c r="G22" s="369"/>
      <c r="H22" s="369"/>
      <c r="I22" s="369"/>
      <c r="J22" s="369"/>
      <c r="K22" s="369"/>
      <c r="L22" s="369"/>
      <c r="M22" s="369"/>
      <c r="N22" s="369"/>
      <c r="O22" s="369"/>
      <c r="P22" s="369"/>
      <c r="Q22" s="370"/>
      <c r="S22" s="80"/>
      <c r="T22" s="80"/>
      <c r="U22" s="99" t="s">
        <v>82</v>
      </c>
    </row>
    <row r="23" spans="1:21" ht="19.5" customHeight="1">
      <c r="A23" s="80"/>
      <c r="C23" s="368"/>
      <c r="D23" s="369"/>
      <c r="E23" s="369"/>
      <c r="F23" s="369"/>
      <c r="G23" s="369"/>
      <c r="H23" s="369"/>
      <c r="I23" s="369"/>
      <c r="J23" s="369"/>
      <c r="K23" s="369"/>
      <c r="L23" s="369"/>
      <c r="M23" s="369"/>
      <c r="N23" s="369"/>
      <c r="O23" s="369"/>
      <c r="P23" s="369"/>
      <c r="Q23" s="370"/>
      <c r="S23" s="80"/>
      <c r="T23" s="80"/>
      <c r="U23" s="99" t="s">
        <v>83</v>
      </c>
    </row>
    <row r="24" spans="1:21" ht="19.5" customHeight="1">
      <c r="A24" s="80"/>
      <c r="C24" s="371"/>
      <c r="D24" s="372"/>
      <c r="E24" s="372"/>
      <c r="F24" s="372"/>
      <c r="G24" s="372"/>
      <c r="H24" s="372"/>
      <c r="I24" s="372"/>
      <c r="J24" s="372"/>
      <c r="K24" s="372"/>
      <c r="L24" s="372"/>
      <c r="M24" s="372"/>
      <c r="N24" s="372"/>
      <c r="O24" s="372"/>
      <c r="P24" s="372"/>
      <c r="Q24" s="373"/>
      <c r="S24" s="80"/>
      <c r="T24" s="80"/>
    </row>
    <row r="25" spans="1:21" ht="19.5" customHeight="1">
      <c r="A25" s="80"/>
      <c r="S25" s="80"/>
      <c r="T25" s="80"/>
    </row>
    <row r="26" spans="1:21" ht="19.5" customHeight="1">
      <c r="A26" s="80"/>
      <c r="B26" s="95" t="s">
        <v>85</v>
      </c>
      <c r="C26" s="96" t="s">
        <v>86</v>
      </c>
      <c r="S26" s="97"/>
      <c r="T26" s="80"/>
    </row>
    <row r="27" spans="1:21" ht="19.5" customHeight="1">
      <c r="A27" s="80"/>
      <c r="C27" s="99" t="s">
        <v>89</v>
      </c>
      <c r="K27" s="99" t="s">
        <v>90</v>
      </c>
      <c r="S27" s="80"/>
      <c r="T27" s="80"/>
      <c r="U27" s="99" t="s">
        <v>84</v>
      </c>
    </row>
    <row r="28" spans="1:21" ht="19.5" customHeight="1">
      <c r="A28" s="80"/>
      <c r="C28" s="357">
        <f>【申請者入力】様式第1.交付申請書!H38</f>
        <v>0</v>
      </c>
      <c r="D28" s="358"/>
      <c r="E28" s="84" t="s">
        <v>70</v>
      </c>
      <c r="F28" s="100">
        <f>【申請者入力】様式第1.交付申請書!H39</f>
        <v>0</v>
      </c>
      <c r="G28" s="84" t="s">
        <v>92</v>
      </c>
      <c r="H28" s="101">
        <f>【申請者入力】様式第1.交付申請書!H40</f>
        <v>0</v>
      </c>
      <c r="I28" s="84" t="s">
        <v>72</v>
      </c>
      <c r="J28" s="84" t="s">
        <v>93</v>
      </c>
      <c r="K28" s="359">
        <f>【申請者入力】様式第1.交付申請書!H41</f>
        <v>0</v>
      </c>
      <c r="L28" s="360"/>
      <c r="M28" s="84" t="s">
        <v>70</v>
      </c>
      <c r="N28" s="102">
        <f>【申請者入力】様式第1.交付申請書!H42</f>
        <v>0</v>
      </c>
      <c r="O28" s="84" t="s">
        <v>92</v>
      </c>
      <c r="P28" s="102">
        <f>【申請者入力】様式第1.交付申請書!H43</f>
        <v>0</v>
      </c>
      <c r="Q28" s="84" t="s">
        <v>72</v>
      </c>
      <c r="S28" s="80"/>
      <c r="T28" s="80"/>
      <c r="U28" s="99" t="s">
        <v>87</v>
      </c>
    </row>
    <row r="29" spans="1:21" ht="19.5" customHeight="1">
      <c r="A29" s="80"/>
      <c r="S29" s="80"/>
      <c r="T29" s="80"/>
      <c r="U29" s="99" t="s">
        <v>88</v>
      </c>
    </row>
    <row r="30" spans="1:21" ht="19.5" customHeight="1">
      <c r="A30" s="80"/>
      <c r="B30" s="95" t="s">
        <v>96</v>
      </c>
      <c r="C30" s="96" t="s">
        <v>97</v>
      </c>
      <c r="S30" s="80"/>
      <c r="T30" s="80"/>
      <c r="U30" s="99" t="s">
        <v>91</v>
      </c>
    </row>
    <row r="31" spans="1:21" ht="19.5" customHeight="1">
      <c r="A31" s="80"/>
      <c r="C31" s="96" t="s">
        <v>98</v>
      </c>
      <c r="D31" s="96"/>
      <c r="E31" s="361">
        <f>【申請者入力】様式第1.交付申請書!H44</f>
        <v>0</v>
      </c>
      <c r="F31" s="362"/>
      <c r="G31" s="362"/>
      <c r="H31" s="362"/>
      <c r="I31" s="362"/>
      <c r="J31" s="362"/>
      <c r="K31" s="362"/>
      <c r="L31" s="362"/>
      <c r="M31" s="362"/>
      <c r="N31" s="362"/>
      <c r="O31" s="362"/>
      <c r="P31" s="362"/>
      <c r="Q31" s="363"/>
      <c r="S31" s="103"/>
      <c r="T31" s="80"/>
      <c r="U31" s="99" t="s">
        <v>94</v>
      </c>
    </row>
    <row r="32" spans="1:21" ht="19.5" customHeight="1">
      <c r="A32" s="80"/>
      <c r="C32" s="96" t="s">
        <v>99</v>
      </c>
      <c r="D32" s="96"/>
      <c r="E32" s="361">
        <f>【申請者入力】様式第1.交付申請書!H45</f>
        <v>0</v>
      </c>
      <c r="F32" s="362"/>
      <c r="G32" s="362"/>
      <c r="H32" s="362"/>
      <c r="I32" s="362"/>
      <c r="J32" s="362"/>
      <c r="K32" s="362"/>
      <c r="L32" s="362"/>
      <c r="M32" s="362"/>
      <c r="N32" s="362"/>
      <c r="O32" s="362"/>
      <c r="P32" s="362"/>
      <c r="Q32" s="363"/>
      <c r="S32" s="103"/>
      <c r="T32" s="80"/>
      <c r="U32" s="99" t="s">
        <v>95</v>
      </c>
    </row>
    <row r="33" spans="1:21" ht="19.5" customHeight="1">
      <c r="A33" s="80"/>
      <c r="C33" s="96" t="s">
        <v>100</v>
      </c>
      <c r="D33" s="96"/>
      <c r="E33" s="361">
        <f>【申請者入力】様式第1.交付申請書!H46</f>
        <v>0</v>
      </c>
      <c r="F33" s="362"/>
      <c r="G33" s="362"/>
      <c r="H33" s="362"/>
      <c r="I33" s="362"/>
      <c r="J33" s="362"/>
      <c r="K33" s="362"/>
      <c r="L33" s="362"/>
      <c r="M33" s="362"/>
      <c r="N33" s="362"/>
      <c r="O33" s="362"/>
      <c r="P33" s="362"/>
      <c r="Q33" s="363"/>
      <c r="S33" s="103"/>
      <c r="T33" s="80"/>
      <c r="U33" s="99"/>
    </row>
    <row r="34" spans="1:21" ht="19.5" customHeight="1">
      <c r="A34" s="80"/>
      <c r="C34" s="96" t="s">
        <v>101</v>
      </c>
      <c r="D34" s="96"/>
      <c r="E34" s="361">
        <f>【申請者入力】様式第1.交付申請書!H47</f>
        <v>0</v>
      </c>
      <c r="F34" s="362"/>
      <c r="G34" s="362"/>
      <c r="H34" s="362"/>
      <c r="I34" s="362"/>
      <c r="J34" s="362"/>
      <c r="K34" s="362"/>
      <c r="L34" s="362"/>
      <c r="M34" s="362"/>
      <c r="N34" s="362"/>
      <c r="O34" s="362"/>
      <c r="P34" s="362"/>
      <c r="Q34" s="363"/>
      <c r="S34" s="103"/>
      <c r="T34" s="80"/>
    </row>
    <row r="35" spans="1:21" ht="19.5" customHeight="1">
      <c r="A35" s="80"/>
      <c r="B35" s="95"/>
      <c r="S35" s="103"/>
      <c r="T35" s="80"/>
    </row>
    <row r="36" spans="1:21" ht="19.5" customHeight="1">
      <c r="A36" s="80"/>
      <c r="B36" s="95" t="s">
        <v>102</v>
      </c>
      <c r="C36" s="96" t="s">
        <v>251</v>
      </c>
      <c r="R36" s="104"/>
      <c r="S36" s="103"/>
      <c r="T36" s="80"/>
    </row>
    <row r="37" spans="1:21" ht="19.5" customHeight="1">
      <c r="A37" s="80"/>
      <c r="B37" s="98"/>
      <c r="C37" s="353">
        <f>【申請者入力】様式第1.交付申請書!H54</f>
        <v>0</v>
      </c>
      <c r="D37" s="354"/>
      <c r="E37" s="354"/>
      <c r="F37" s="354"/>
      <c r="G37" s="354"/>
      <c r="H37" s="354"/>
      <c r="I37" s="354"/>
      <c r="J37" s="354"/>
      <c r="K37" s="354"/>
      <c r="L37" s="354"/>
      <c r="M37" s="354"/>
      <c r="N37" s="354"/>
      <c r="O37" s="354"/>
      <c r="P37" s="354"/>
      <c r="Q37" s="355"/>
      <c r="S37" s="103"/>
      <c r="T37" s="80"/>
    </row>
    <row r="38" spans="1:21" ht="19.5" customHeight="1">
      <c r="A38" s="80"/>
      <c r="B38" s="98"/>
      <c r="S38" s="105"/>
      <c r="T38" s="80"/>
    </row>
    <row r="39" spans="1:21" ht="19.5" customHeight="1">
      <c r="A39" s="80"/>
      <c r="B39" s="95" t="s">
        <v>103</v>
      </c>
      <c r="C39" s="96" t="s">
        <v>104</v>
      </c>
      <c r="D39" s="80"/>
      <c r="E39" s="80"/>
      <c r="F39" s="80"/>
      <c r="G39" s="80"/>
      <c r="H39" s="80"/>
      <c r="I39" s="106"/>
      <c r="J39" s="106"/>
      <c r="K39" s="106"/>
      <c r="S39" s="105"/>
      <c r="T39" s="80"/>
    </row>
    <row r="40" spans="1:21" ht="19.8">
      <c r="A40" s="80"/>
      <c r="C40" s="353">
        <f>【申請者入力】様式第1.交付申請書!H55</f>
        <v>0</v>
      </c>
      <c r="D40" s="354"/>
      <c r="E40" s="354"/>
      <c r="F40" s="354"/>
      <c r="G40" s="354"/>
      <c r="H40" s="354"/>
      <c r="I40" s="354"/>
      <c r="J40" s="354"/>
      <c r="K40" s="354"/>
      <c r="L40" s="354"/>
      <c r="M40" s="354"/>
      <c r="N40" s="354"/>
      <c r="O40" s="354"/>
      <c r="P40" s="354"/>
      <c r="Q40" s="355"/>
      <c r="S40" s="107"/>
      <c r="T40" s="80"/>
    </row>
    <row r="42" spans="1:21" ht="18.75" customHeight="1">
      <c r="B42" s="95" t="s">
        <v>105</v>
      </c>
      <c r="C42" s="96" t="s">
        <v>106</v>
      </c>
    </row>
    <row r="43" spans="1:21" ht="18.75" customHeight="1">
      <c r="B43" s="80"/>
      <c r="C43" s="353">
        <f>【申請者入力】様式第1.交付申請書!H56</f>
        <v>0</v>
      </c>
      <c r="D43" s="354"/>
      <c r="E43" s="354"/>
      <c r="F43" s="354"/>
      <c r="G43" s="354"/>
      <c r="H43" s="354"/>
      <c r="I43" s="354"/>
      <c r="J43" s="354"/>
      <c r="K43" s="354"/>
      <c r="L43" s="354"/>
      <c r="M43" s="354"/>
      <c r="N43" s="354"/>
      <c r="O43" s="354"/>
      <c r="P43" s="354"/>
      <c r="Q43" s="355"/>
    </row>
    <row r="44" spans="1:21" ht="18.75" customHeight="1">
      <c r="D44" s="80"/>
      <c r="E44" s="106"/>
      <c r="F44" s="106"/>
      <c r="G44" s="106"/>
      <c r="H44" s="106"/>
      <c r="I44" s="106"/>
      <c r="J44" s="106"/>
      <c r="K44" s="106"/>
    </row>
    <row r="45" spans="1:21" ht="19.8">
      <c r="B45" s="95" t="s">
        <v>113</v>
      </c>
      <c r="C45" s="96" t="s">
        <v>114</v>
      </c>
    </row>
    <row r="46" spans="1:21" ht="19.5" customHeight="1">
      <c r="B46" s="98"/>
      <c r="C46" s="350" t="s">
        <v>138</v>
      </c>
      <c r="D46" s="351"/>
      <c r="E46" s="351"/>
      <c r="F46" s="351"/>
      <c r="G46" s="351"/>
      <c r="H46" s="351"/>
      <c r="I46" s="351"/>
      <c r="J46" s="351"/>
      <c r="K46" s="351"/>
      <c r="L46" s="351"/>
      <c r="M46" s="351"/>
      <c r="N46" s="351"/>
      <c r="O46" s="351"/>
      <c r="P46" s="351"/>
      <c r="Q46" s="352"/>
    </row>
    <row r="47" spans="1:21" ht="19.5" customHeight="1">
      <c r="B47" s="80"/>
      <c r="C47" s="96"/>
      <c r="D47" s="80"/>
      <c r="E47" s="106"/>
      <c r="F47" s="106"/>
      <c r="G47" s="106"/>
      <c r="H47" s="106"/>
      <c r="I47" s="106"/>
      <c r="J47" s="106"/>
      <c r="K47" s="106"/>
    </row>
    <row r="48" spans="1:21" ht="19.5" customHeight="1">
      <c r="B48" s="95" t="s">
        <v>115</v>
      </c>
      <c r="C48" s="96" t="s">
        <v>116</v>
      </c>
    </row>
    <row r="49" spans="2:17" ht="19.5" customHeight="1">
      <c r="B49" s="98"/>
      <c r="C49" s="350" t="s">
        <v>138</v>
      </c>
      <c r="D49" s="351"/>
      <c r="E49" s="351"/>
      <c r="F49" s="351"/>
      <c r="G49" s="351"/>
      <c r="H49" s="351"/>
      <c r="I49" s="351"/>
      <c r="J49" s="351"/>
      <c r="K49" s="351"/>
      <c r="L49" s="351"/>
      <c r="M49" s="351"/>
      <c r="N49" s="351"/>
      <c r="O49" s="351"/>
      <c r="P49" s="351"/>
      <c r="Q49" s="352"/>
    </row>
    <row r="50" spans="2:17" ht="19.8">
      <c r="B50" s="98"/>
    </row>
  </sheetData>
  <sheetProtection algorithmName="SHA-512" hashValue="R21hf+3N7vJpnUtikupV3LfClZEfVZ/Y3Vozwjz0kyPfia/CRCkmTal5ZwUb+n/Uov0Ww4l7fiq5hDPSixxcxA==" saltValue="fhGacPiq4kkjSWwgRrEttA==" spinCount="100000" sheet="1" selectLockedCells="1"/>
  <protectedRanges>
    <protectedRange sqref="L2:M2 O2 Q2 E20:Q20 I37:Q37 S26 R33 R35 I31:Q34 I39:Q40 R37:R44 I43:Q43 E47:Q47 R21 R46:R48 E44:Q44 I46:Q46 I49:Q49 N4:N6 P4:R6" name="範囲1"/>
  </protectedRanges>
  <mergeCells count="21">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 ref="A1:C1"/>
    <mergeCell ref="L2:M2"/>
    <mergeCell ref="N5:R5"/>
    <mergeCell ref="N6:R6"/>
    <mergeCell ref="B5:B6"/>
    <mergeCell ref="C5:C6"/>
    <mergeCell ref="N4:R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49"/>
  <sheetViews>
    <sheetView showGridLines="0" view="pageBreakPreview" zoomScaleNormal="113" zoomScaleSheetLayoutView="100" workbookViewId="0">
      <selection activeCell="G39" sqref="G39"/>
    </sheetView>
  </sheetViews>
  <sheetFormatPr defaultColWidth="9.109375" defaultRowHeight="16.8"/>
  <cols>
    <col min="1" max="1" width="2.6640625" style="1" customWidth="1"/>
    <col min="2" max="5" width="1.6640625" style="1" customWidth="1"/>
    <col min="6" max="6" width="75.6640625" style="1" customWidth="1"/>
    <col min="7" max="9" width="30.6640625" style="1" customWidth="1"/>
    <col min="10" max="13" width="2.6640625" style="1" customWidth="1"/>
    <col min="14" max="14" width="27.109375" style="1" bestFit="1" customWidth="1"/>
    <col min="15" max="15" width="13" style="1" bestFit="1" customWidth="1"/>
    <col min="16" max="16" width="8.5546875" style="1" bestFit="1" customWidth="1"/>
    <col min="17" max="17" width="10.6640625" style="1" bestFit="1" customWidth="1"/>
    <col min="18" max="18" width="20.5546875" style="1" bestFit="1" customWidth="1"/>
    <col min="19" max="19" width="10.6640625" style="1" bestFit="1" customWidth="1"/>
    <col min="20" max="20" width="20" style="1" bestFit="1" customWidth="1"/>
    <col min="21" max="21" width="12.6640625" style="1" bestFit="1" customWidth="1"/>
    <col min="22" max="22" width="6.44140625" style="1" bestFit="1" customWidth="1"/>
    <col min="23" max="23" width="1.6640625" style="1" customWidth="1"/>
    <col min="24" max="16384" width="9.109375" style="1"/>
  </cols>
  <sheetData>
    <row r="1" spans="2:24">
      <c r="M1" s="5" t="s">
        <v>44</v>
      </c>
    </row>
    <row r="2" spans="2:24" ht="20.399999999999999">
      <c r="B2" s="18"/>
      <c r="C2" s="19" t="s">
        <v>117</v>
      </c>
      <c r="D2" s="20"/>
      <c r="E2" s="20"/>
      <c r="F2" s="20"/>
      <c r="G2" s="20"/>
      <c r="H2" s="20"/>
      <c r="I2" s="20"/>
      <c r="J2" s="21"/>
      <c r="K2" s="5"/>
      <c r="L2" s="5"/>
      <c r="M2" s="5" t="s">
        <v>44</v>
      </c>
      <c r="N2" s="5"/>
      <c r="O2" s="5"/>
      <c r="P2" s="5"/>
      <c r="Q2" s="5"/>
      <c r="R2" s="5"/>
      <c r="S2" s="5"/>
      <c r="T2" s="5"/>
      <c r="U2" s="5"/>
      <c r="V2" s="5"/>
      <c r="W2" s="5"/>
      <c r="X2" s="5"/>
    </row>
    <row r="3" spans="2:24">
      <c r="B3" s="22"/>
      <c r="C3" s="5"/>
      <c r="D3" s="5"/>
      <c r="E3" s="5"/>
      <c r="F3" s="5"/>
      <c r="G3" s="327">
        <v>0.5</v>
      </c>
      <c r="H3" s="5"/>
      <c r="I3" s="5"/>
      <c r="J3" s="23"/>
      <c r="K3" s="5"/>
      <c r="L3" s="5"/>
      <c r="M3" s="5" t="s">
        <v>44</v>
      </c>
      <c r="N3" s="5"/>
      <c r="O3" s="5"/>
      <c r="P3" s="5"/>
      <c r="Q3" s="5"/>
      <c r="R3" s="5"/>
      <c r="S3" s="5"/>
      <c r="T3" s="5"/>
      <c r="U3" s="5"/>
      <c r="V3" s="5"/>
      <c r="W3" s="5"/>
      <c r="X3" s="5"/>
    </row>
    <row r="4" spans="2:24" ht="21" thickBot="1">
      <c r="B4" s="22"/>
      <c r="C4" s="5"/>
      <c r="D4" s="24" t="s">
        <v>118</v>
      </c>
      <c r="E4" s="24"/>
      <c r="F4" s="24"/>
      <c r="G4" s="327">
        <v>0.66666666666666663</v>
      </c>
      <c r="H4" s="5"/>
      <c r="I4" s="5"/>
      <c r="J4" s="23"/>
      <c r="K4" s="5"/>
      <c r="L4" s="5"/>
      <c r="M4" s="5" t="s">
        <v>44</v>
      </c>
      <c r="N4" s="25"/>
      <c r="O4" s="5"/>
      <c r="P4" s="5"/>
      <c r="Q4" s="5"/>
      <c r="R4" s="5"/>
      <c r="S4" s="5"/>
      <c r="T4" s="5"/>
      <c r="U4" s="5"/>
      <c r="V4" s="5"/>
      <c r="W4" s="5"/>
      <c r="X4" s="5"/>
    </row>
    <row r="5" spans="2:24" ht="19.8" thickBot="1">
      <c r="B5" s="22"/>
      <c r="C5" s="26"/>
      <c r="D5" s="48" t="s">
        <v>119</v>
      </c>
      <c r="E5" s="49"/>
      <c r="F5" s="49"/>
      <c r="G5" s="50" t="s">
        <v>122</v>
      </c>
      <c r="H5" s="6"/>
      <c r="I5" s="6"/>
      <c r="J5" s="36"/>
      <c r="K5" s="6"/>
      <c r="L5" s="6"/>
      <c r="M5" s="5" t="s">
        <v>44</v>
      </c>
      <c r="N5" s="6"/>
      <c r="O5" s="6"/>
      <c r="P5" s="26"/>
      <c r="Q5" s="5"/>
      <c r="R5" s="5"/>
      <c r="S5" s="5"/>
      <c r="T5" s="5"/>
      <c r="U5" s="5"/>
      <c r="V5" s="5"/>
      <c r="W5" s="5"/>
      <c r="X5" s="5"/>
    </row>
    <row r="6" spans="2:24" ht="17.399999999999999" thickBot="1">
      <c r="B6" s="22"/>
      <c r="C6" s="5"/>
      <c r="D6" s="45" t="s">
        <v>225</v>
      </c>
      <c r="E6" s="46"/>
      <c r="F6" s="46"/>
      <c r="G6" s="47">
        <f>G3</f>
        <v>0.5</v>
      </c>
      <c r="H6" s="7"/>
      <c r="I6" s="8"/>
      <c r="J6" s="37"/>
      <c r="K6" s="8"/>
      <c r="L6" s="8"/>
      <c r="M6" s="5" t="s">
        <v>44</v>
      </c>
      <c r="N6" s="7"/>
      <c r="O6" s="9"/>
      <c r="P6" s="5"/>
      <c r="Q6" s="5"/>
      <c r="R6" s="5"/>
      <c r="S6" s="5"/>
      <c r="T6" s="5"/>
      <c r="U6" s="5"/>
      <c r="V6" s="5"/>
      <c r="W6" s="5"/>
      <c r="X6" s="5"/>
    </row>
    <row r="7" spans="2:24" ht="20.399999999999999">
      <c r="B7" s="22"/>
      <c r="C7" s="5"/>
      <c r="D7" s="24"/>
      <c r="E7" s="24"/>
      <c r="F7" s="24"/>
      <c r="G7" s="24"/>
      <c r="H7" s="5"/>
      <c r="I7" s="5"/>
      <c r="J7" s="23"/>
      <c r="K7" s="5"/>
      <c r="L7" s="5"/>
      <c r="M7" s="5" t="s">
        <v>44</v>
      </c>
      <c r="N7" s="25"/>
      <c r="O7" s="5"/>
      <c r="P7" s="5"/>
      <c r="Q7" s="5"/>
      <c r="R7" s="5"/>
      <c r="S7" s="5"/>
      <c r="T7" s="5"/>
      <c r="U7" s="5"/>
      <c r="V7" s="5"/>
      <c r="W7" s="5"/>
      <c r="X7" s="5"/>
    </row>
    <row r="8" spans="2:24" ht="21" thickBot="1">
      <c r="B8" s="22"/>
      <c r="C8" s="5"/>
      <c r="D8" s="24" t="s">
        <v>230</v>
      </c>
      <c r="E8" s="24"/>
      <c r="F8" s="24"/>
      <c r="G8" s="68"/>
      <c r="H8" s="5"/>
      <c r="I8" s="5"/>
      <c r="J8" s="23"/>
      <c r="K8" s="5"/>
      <c r="L8" s="5"/>
      <c r="M8" s="5" t="s">
        <v>44</v>
      </c>
      <c r="N8" s="25"/>
      <c r="O8" s="5"/>
      <c r="P8" s="5"/>
      <c r="Q8" s="5"/>
      <c r="R8" s="5"/>
      <c r="S8" s="5"/>
      <c r="T8" s="5"/>
      <c r="U8" s="5"/>
      <c r="V8" s="5"/>
      <c r="W8" s="5"/>
      <c r="X8" s="5"/>
    </row>
    <row r="9" spans="2:24" ht="19.8" thickBot="1">
      <c r="B9" s="22"/>
      <c r="C9" s="26"/>
      <c r="D9" s="48" t="s">
        <v>119</v>
      </c>
      <c r="E9" s="49"/>
      <c r="F9" s="49"/>
      <c r="G9" s="50" t="s">
        <v>122</v>
      </c>
      <c r="H9" s="6"/>
      <c r="I9" s="6"/>
      <c r="J9" s="36"/>
      <c r="K9" s="6"/>
      <c r="L9" s="6"/>
      <c r="M9" s="5" t="s">
        <v>44</v>
      </c>
      <c r="N9" s="6"/>
      <c r="O9" s="6"/>
      <c r="P9" s="26"/>
      <c r="Q9" s="5"/>
      <c r="R9" s="5"/>
      <c r="S9" s="5"/>
      <c r="T9" s="5"/>
      <c r="U9" s="5"/>
      <c r="V9" s="5"/>
      <c r="W9" s="5"/>
      <c r="X9" s="5"/>
    </row>
    <row r="10" spans="2:24" ht="17.399999999999999" thickBot="1">
      <c r="B10" s="22"/>
      <c r="C10" s="5"/>
      <c r="D10" s="45" t="s">
        <v>231</v>
      </c>
      <c r="E10" s="46"/>
      <c r="F10" s="46"/>
      <c r="G10" s="47">
        <f>【申請者入力】様式第1.交付申請書!H27</f>
        <v>0</v>
      </c>
      <c r="H10" s="7"/>
      <c r="I10" s="8"/>
      <c r="J10" s="37"/>
      <c r="K10" s="8"/>
      <c r="L10" s="8"/>
      <c r="M10" s="5" t="s">
        <v>44</v>
      </c>
      <c r="N10" s="7"/>
      <c r="O10" s="9"/>
      <c r="P10" s="5"/>
      <c r="Q10" s="5"/>
      <c r="R10" s="5"/>
      <c r="S10" s="5"/>
      <c r="T10" s="5"/>
      <c r="U10" s="5"/>
      <c r="V10" s="5"/>
      <c r="W10" s="5"/>
      <c r="X10" s="5"/>
    </row>
    <row r="11" spans="2:24" ht="20.399999999999999">
      <c r="B11" s="22"/>
      <c r="C11" s="5"/>
      <c r="D11" s="24"/>
      <c r="E11" s="24"/>
      <c r="F11" s="24"/>
      <c r="G11" s="24"/>
      <c r="H11" s="5"/>
      <c r="I11" s="5"/>
      <c r="J11" s="23"/>
      <c r="K11" s="5"/>
      <c r="L11" s="5"/>
      <c r="M11" s="5" t="s">
        <v>44</v>
      </c>
      <c r="N11" s="25"/>
      <c r="O11" s="5"/>
      <c r="P11" s="5"/>
      <c r="Q11" s="5"/>
      <c r="R11" s="5"/>
      <c r="S11" s="5"/>
      <c r="T11" s="5"/>
      <c r="U11" s="5"/>
      <c r="V11" s="5"/>
      <c r="W11" s="5"/>
      <c r="X11" s="5"/>
    </row>
    <row r="12" spans="2:24" ht="21" thickBot="1">
      <c r="B12" s="22"/>
      <c r="C12" s="5"/>
      <c r="D12" s="24" t="s">
        <v>232</v>
      </c>
      <c r="E12" s="24"/>
      <c r="F12" s="24"/>
      <c r="G12" s="24"/>
      <c r="H12" s="5"/>
      <c r="I12" s="5"/>
      <c r="J12" s="23"/>
      <c r="K12" s="5"/>
      <c r="L12" s="5"/>
      <c r="M12" s="5" t="s">
        <v>44</v>
      </c>
      <c r="N12" s="25"/>
      <c r="O12" s="5"/>
      <c r="P12" s="5"/>
      <c r="Q12" s="5"/>
      <c r="R12" s="5"/>
      <c r="S12" s="5"/>
      <c r="T12" s="5"/>
      <c r="U12" s="5"/>
      <c r="V12" s="5"/>
      <c r="W12" s="5"/>
      <c r="X12" s="5"/>
    </row>
    <row r="13" spans="2:24" ht="19.8" thickBot="1">
      <c r="B13" s="22"/>
      <c r="C13" s="26"/>
      <c r="D13" s="48" t="s">
        <v>119</v>
      </c>
      <c r="E13" s="49"/>
      <c r="F13" s="49"/>
      <c r="G13" s="50" t="s">
        <v>121</v>
      </c>
      <c r="H13" s="6"/>
      <c r="I13" s="6"/>
      <c r="J13" s="36"/>
      <c r="K13" s="6"/>
      <c r="L13" s="6"/>
      <c r="M13" s="5" t="s">
        <v>44</v>
      </c>
      <c r="N13" s="6"/>
      <c r="O13" s="10"/>
      <c r="P13" s="26"/>
      <c r="Q13" s="5"/>
      <c r="R13" s="5"/>
      <c r="S13" s="5"/>
      <c r="T13" s="5"/>
      <c r="U13" s="5"/>
      <c r="V13" s="5"/>
      <c r="W13" s="5"/>
      <c r="X13" s="5"/>
    </row>
    <row r="14" spans="2:24">
      <c r="B14" s="22"/>
      <c r="C14" s="5"/>
      <c r="D14" s="51" t="s">
        <v>120</v>
      </c>
      <c r="E14" s="52"/>
      <c r="F14" s="52"/>
      <c r="G14" s="53">
        <f>【申請者入力】様式第1.交付申請書!H24</f>
        <v>0</v>
      </c>
      <c r="H14" s="7"/>
      <c r="I14" s="8"/>
      <c r="J14" s="37"/>
      <c r="K14" s="8"/>
      <c r="L14" s="8"/>
      <c r="M14" s="5" t="s">
        <v>44</v>
      </c>
      <c r="N14" s="7"/>
      <c r="O14" s="7"/>
      <c r="P14" s="5"/>
      <c r="Q14" s="5"/>
      <c r="R14" s="5"/>
      <c r="S14" s="5"/>
      <c r="T14" s="5"/>
      <c r="U14" s="64"/>
      <c r="V14" s="5"/>
      <c r="W14" s="5"/>
      <c r="X14" s="5"/>
    </row>
    <row r="15" spans="2:24" ht="17.399999999999999" thickBot="1">
      <c r="B15" s="22"/>
      <c r="C15" s="5"/>
      <c r="D15" s="11" t="s">
        <v>65</v>
      </c>
      <c r="E15" s="12"/>
      <c r="F15" s="12"/>
      <c r="G15" s="70">
        <f>【申請者入力】様式第1.交付申請書!H26</f>
        <v>0</v>
      </c>
      <c r="H15" s="5"/>
      <c r="I15" s="5"/>
      <c r="J15" s="23"/>
      <c r="K15" s="5"/>
      <c r="L15" s="5"/>
      <c r="M15" s="5" t="s">
        <v>44</v>
      </c>
      <c r="N15" s="5"/>
      <c r="O15" s="5"/>
      <c r="P15" s="5"/>
      <c r="Q15" s="5"/>
      <c r="R15" s="5"/>
      <c r="S15" s="5"/>
      <c r="T15" s="5"/>
      <c r="U15" s="5"/>
      <c r="V15" s="5"/>
      <c r="W15" s="5"/>
      <c r="X15" s="5"/>
    </row>
    <row r="16" spans="2:24">
      <c r="B16" s="22"/>
      <c r="C16" s="5"/>
      <c r="D16" s="5"/>
      <c r="E16" s="5"/>
      <c r="F16" s="5"/>
      <c r="G16" s="5"/>
      <c r="H16" s="5"/>
      <c r="I16" s="5"/>
      <c r="J16" s="23"/>
      <c r="K16" s="5"/>
      <c r="L16" s="5"/>
      <c r="M16" s="5" t="s">
        <v>44</v>
      </c>
      <c r="N16" s="5"/>
      <c r="O16" s="5"/>
      <c r="P16" s="5"/>
      <c r="Q16" s="5"/>
      <c r="R16" s="5"/>
      <c r="S16" s="5"/>
      <c r="T16" s="5"/>
      <c r="U16" s="5"/>
      <c r="V16" s="5"/>
      <c r="W16" s="5"/>
      <c r="X16" s="5"/>
    </row>
    <row r="17" spans="2:24" ht="21" thickBot="1">
      <c r="B17" s="22"/>
      <c r="C17" s="5"/>
      <c r="D17" s="24" t="s">
        <v>233</v>
      </c>
      <c r="E17" s="24"/>
      <c r="F17" s="24"/>
      <c r="G17" s="5"/>
      <c r="H17" s="5"/>
      <c r="I17" s="5"/>
      <c r="J17" s="23"/>
      <c r="K17" s="5"/>
      <c r="L17" s="5"/>
      <c r="M17" s="5" t="s">
        <v>44</v>
      </c>
      <c r="N17" s="5"/>
      <c r="O17" s="5"/>
      <c r="P17" s="5"/>
      <c r="Q17" s="5"/>
      <c r="R17" s="5"/>
      <c r="S17" s="5"/>
      <c r="T17" s="5"/>
      <c r="U17" s="5"/>
      <c r="V17" s="5"/>
      <c r="W17" s="5"/>
      <c r="X17" s="5"/>
    </row>
    <row r="18" spans="2:24" ht="17.399999999999999" thickBot="1">
      <c r="B18" s="22"/>
      <c r="C18" s="5"/>
      <c r="D18" s="58" t="s">
        <v>5</v>
      </c>
      <c r="E18" s="59"/>
      <c r="F18" s="59"/>
      <c r="G18" s="60" t="s">
        <v>252</v>
      </c>
      <c r="H18" s="321" t="s">
        <v>253</v>
      </c>
      <c r="I18" s="33"/>
      <c r="J18" s="38"/>
      <c r="K18" s="33"/>
      <c r="L18" s="33"/>
      <c r="M18" s="5" t="s">
        <v>44</v>
      </c>
      <c r="N18" s="5"/>
      <c r="O18" s="5"/>
      <c r="P18" s="33"/>
      <c r="Q18" s="33"/>
      <c r="R18" s="33"/>
      <c r="S18" s="33"/>
      <c r="T18" s="33"/>
      <c r="U18" s="27"/>
      <c r="V18" s="33"/>
      <c r="W18" s="9"/>
      <c r="X18" s="5"/>
    </row>
    <row r="19" spans="2:24">
      <c r="B19" s="22"/>
      <c r="C19" s="5"/>
      <c r="D19" s="54" t="s">
        <v>226</v>
      </c>
      <c r="E19" s="55"/>
      <c r="F19" s="56"/>
      <c r="G19" s="57">
        <f>SUMIF(謝金[経費区分],$D19,謝金[補助事業に要する経費
（税抜き）])</f>
        <v>0</v>
      </c>
      <c r="H19" s="322">
        <f>SUMIF(謝金[経費区分],$D19,謝金[補助対象経費
（税抜き）])</f>
        <v>0</v>
      </c>
      <c r="I19" s="326"/>
      <c r="J19" s="39"/>
      <c r="K19" s="27"/>
      <c r="L19" s="27"/>
      <c r="M19" s="5" t="s">
        <v>44</v>
      </c>
      <c r="N19" s="5"/>
      <c r="O19" s="5"/>
      <c r="P19" s="27"/>
      <c r="Q19" s="27"/>
      <c r="R19" s="27"/>
      <c r="S19" s="27"/>
      <c r="T19" s="27"/>
      <c r="U19" s="27"/>
      <c r="V19" s="27"/>
      <c r="W19" s="27"/>
      <c r="X19" s="5"/>
    </row>
    <row r="20" spans="2:24">
      <c r="B20" s="22"/>
      <c r="C20" s="5"/>
      <c r="D20" s="71" t="s">
        <v>27</v>
      </c>
      <c r="E20" s="17"/>
      <c r="F20" s="72"/>
      <c r="G20" s="43">
        <f>SUMIF(旅費[経費区分],$D20,旅費[補助事業に要する経費
（税抜き）])</f>
        <v>0</v>
      </c>
      <c r="H20" s="323">
        <f>SUMIF(旅費[経費区分],$D20,旅費[補助対象経費
（税抜き）])</f>
        <v>0</v>
      </c>
      <c r="I20" s="326"/>
      <c r="J20" s="39"/>
      <c r="K20" s="27"/>
      <c r="L20" s="27"/>
      <c r="M20" s="5" t="s">
        <v>44</v>
      </c>
      <c r="N20" s="5"/>
      <c r="O20" s="5"/>
      <c r="P20" s="27"/>
      <c r="Q20" s="27"/>
      <c r="R20" s="27"/>
      <c r="S20" s="27"/>
      <c r="T20" s="27"/>
      <c r="U20" s="27"/>
      <c r="V20" s="27"/>
      <c r="W20" s="27"/>
      <c r="X20" s="5"/>
    </row>
    <row r="21" spans="2:24">
      <c r="B21" s="22"/>
      <c r="C21" s="5"/>
      <c r="D21" s="16" t="s">
        <v>218</v>
      </c>
      <c r="E21" s="14"/>
      <c r="F21" s="13"/>
      <c r="G21" s="34">
        <f>SUMIF(委託費[経費区分],$D21,委託費[補助事業に要する経費
（税抜き）])</f>
        <v>0</v>
      </c>
      <c r="H21" s="324">
        <f>SUMIF(委託費[経費区分],$D21,委託費[補助対象経費
（税抜き）])</f>
        <v>0</v>
      </c>
      <c r="I21" s="326"/>
      <c r="J21" s="39"/>
      <c r="K21" s="27"/>
      <c r="L21" s="27"/>
      <c r="M21" s="5" t="s">
        <v>44</v>
      </c>
      <c r="N21" s="5"/>
      <c r="O21" s="5"/>
      <c r="P21" s="27"/>
      <c r="Q21" s="27"/>
      <c r="R21" s="27"/>
      <c r="S21" s="27"/>
      <c r="T21" s="27"/>
      <c r="U21" s="27"/>
      <c r="V21" s="27"/>
      <c r="W21" s="27"/>
      <c r="X21" s="5"/>
    </row>
    <row r="22" spans="2:24">
      <c r="B22" s="22"/>
      <c r="C22" s="5"/>
      <c r="D22" s="16" t="s">
        <v>19</v>
      </c>
      <c r="E22" s="14"/>
      <c r="F22" s="13"/>
      <c r="G22" s="34">
        <f>SUMIF(廃業費[経費区分],$D22,廃業費[補助事業に要する経費
（税抜き）])</f>
        <v>0</v>
      </c>
      <c r="H22" s="324">
        <f>SUMIF(廃業費[経費区分],$D22,廃業費[補助対象経費
（税抜き）])</f>
        <v>0</v>
      </c>
      <c r="I22" s="326"/>
      <c r="J22" s="39"/>
      <c r="K22" s="27"/>
      <c r="L22" s="27"/>
      <c r="M22" s="5" t="s">
        <v>44</v>
      </c>
      <c r="N22" s="5"/>
      <c r="O22" s="5"/>
      <c r="P22" s="27"/>
      <c r="Q22" s="27"/>
      <c r="R22" s="27"/>
      <c r="S22" s="27"/>
      <c r="T22" s="27"/>
      <c r="U22" s="27"/>
      <c r="V22" s="27"/>
      <c r="W22" s="27"/>
      <c r="X22" s="5"/>
    </row>
    <row r="23" spans="2:24">
      <c r="B23" s="22"/>
      <c r="C23" s="5"/>
      <c r="D23" s="71" t="s">
        <v>20</v>
      </c>
      <c r="E23" s="17"/>
      <c r="F23" s="72"/>
      <c r="G23" s="43">
        <f>SUMIF(廃業費[経費区分],$D23,廃業費[補助事業に要する経費
（税抜き）])</f>
        <v>0</v>
      </c>
      <c r="H23" s="323">
        <f>SUMIF(廃業費[経費区分],$D23,廃業費[補助対象経費
（税抜き）])</f>
        <v>0</v>
      </c>
      <c r="I23" s="326"/>
      <c r="J23" s="39"/>
      <c r="K23" s="27"/>
      <c r="L23" s="27"/>
      <c r="M23" s="5" t="s">
        <v>44</v>
      </c>
      <c r="N23" s="5"/>
      <c r="O23" s="5"/>
      <c r="P23" s="27"/>
      <c r="Q23" s="27"/>
      <c r="R23" s="27"/>
      <c r="S23" s="27"/>
      <c r="T23" s="27"/>
      <c r="U23" s="27"/>
      <c r="V23" s="27"/>
      <c r="W23" s="27"/>
      <c r="X23" s="5"/>
    </row>
    <row r="24" spans="2:24">
      <c r="B24" s="22"/>
      <c r="C24" s="5"/>
      <c r="D24" s="16" t="s">
        <v>21</v>
      </c>
      <c r="E24" s="14"/>
      <c r="F24" s="13"/>
      <c r="G24" s="34">
        <f>SUMIF(廃業費[経費区分],$D24,廃業費[補助事業に要する経費
（税抜き）])</f>
        <v>0</v>
      </c>
      <c r="H24" s="324">
        <f>SUMIF(廃業費[経費区分],$D24,廃業費[補助対象経費
（税抜き）])</f>
        <v>0</v>
      </c>
      <c r="I24" s="326"/>
      <c r="J24" s="39"/>
      <c r="K24" s="27"/>
      <c r="L24" s="27"/>
      <c r="M24" s="5" t="s">
        <v>44</v>
      </c>
      <c r="N24" s="5"/>
      <c r="O24" s="5"/>
      <c r="P24" s="27"/>
      <c r="Q24" s="27"/>
      <c r="R24" s="27"/>
      <c r="S24" s="27"/>
      <c r="T24" s="27"/>
      <c r="U24" s="27"/>
      <c r="V24" s="27"/>
      <c r="W24" s="27"/>
      <c r="X24" s="5"/>
    </row>
    <row r="25" spans="2:24">
      <c r="B25" s="22"/>
      <c r="C25" s="5"/>
      <c r="D25" s="71" t="s">
        <v>22</v>
      </c>
      <c r="E25" s="17"/>
      <c r="F25" s="72"/>
      <c r="G25" s="43">
        <f>SUMIF(廃業費[経費区分],$D25,廃業費[補助事業に要する経費
（税抜き）])</f>
        <v>0</v>
      </c>
      <c r="H25" s="323">
        <f>SUMIF(廃業費[経費区分],$D25,廃業費[補助対象経費
（税抜き）])</f>
        <v>0</v>
      </c>
      <c r="I25" s="326"/>
      <c r="J25" s="39"/>
      <c r="K25" s="27"/>
      <c r="L25" s="27"/>
      <c r="M25" s="5" t="s">
        <v>44</v>
      </c>
      <c r="N25" s="5"/>
      <c r="O25" s="5"/>
      <c r="P25" s="27"/>
      <c r="Q25" s="27"/>
      <c r="R25" s="27"/>
      <c r="S25" s="27"/>
      <c r="T25" s="27"/>
      <c r="U25" s="27"/>
      <c r="V25" s="27"/>
      <c r="W25" s="27"/>
      <c r="X25" s="5"/>
    </row>
    <row r="26" spans="2:24">
      <c r="B26" s="22"/>
      <c r="C26" s="5"/>
      <c r="D26" s="16" t="s">
        <v>23</v>
      </c>
      <c r="E26" s="14"/>
      <c r="F26" s="13"/>
      <c r="G26" s="34">
        <f>SUMIF(廃業費[経費区分],$D26,廃業費[補助事業に要する経費
（税抜き）])</f>
        <v>0</v>
      </c>
      <c r="H26" s="324">
        <f>SUMIF(廃業費[経費区分],$D26,廃業費[補助対象経費
（税抜き）])</f>
        <v>0</v>
      </c>
      <c r="I26" s="326"/>
      <c r="J26" s="39"/>
      <c r="K26" s="27"/>
      <c r="L26" s="27"/>
      <c r="M26" s="5" t="s">
        <v>44</v>
      </c>
      <c r="N26" s="5"/>
      <c r="O26" s="5"/>
      <c r="P26" s="27"/>
      <c r="Q26" s="27"/>
      <c r="R26" s="27"/>
      <c r="S26" s="27"/>
      <c r="T26" s="27"/>
      <c r="U26" s="27"/>
      <c r="V26" s="27"/>
      <c r="W26" s="27"/>
      <c r="X26" s="5"/>
    </row>
    <row r="27" spans="2:24">
      <c r="B27" s="22"/>
      <c r="C27" s="5"/>
      <c r="D27" s="333" t="s">
        <v>268</v>
      </c>
      <c r="E27" s="334"/>
      <c r="F27" s="335"/>
      <c r="G27" s="43">
        <f>SUMIF(廃業費[経費区分],$D27,廃業費[補助事業に要する経費
（税抜き）])</f>
        <v>0</v>
      </c>
      <c r="H27" s="323">
        <f>SUMIF(廃業費[経費区分],$D27,廃業費[補助対象経費
（税抜き）])</f>
        <v>0</v>
      </c>
      <c r="I27" s="326"/>
      <c r="J27" s="39"/>
      <c r="K27" s="27"/>
      <c r="L27" s="27"/>
      <c r="M27" s="5"/>
      <c r="N27" s="5"/>
      <c r="O27" s="5"/>
      <c r="P27" s="27"/>
      <c r="Q27" s="27"/>
      <c r="R27" s="27"/>
      <c r="S27" s="27"/>
      <c r="T27" s="27"/>
      <c r="U27" s="27"/>
      <c r="V27" s="27"/>
      <c r="W27" s="27"/>
      <c r="X27" s="5"/>
    </row>
    <row r="28" spans="2:24" ht="17.399999999999999" thickBot="1">
      <c r="B28" s="22"/>
      <c r="C28" s="5"/>
      <c r="D28" s="328" t="s">
        <v>267</v>
      </c>
      <c r="E28" s="329"/>
      <c r="F28" s="330"/>
      <c r="G28" s="331">
        <f>SUMIF(廃業費[経費区分],$D28,廃業費[補助事業に要する経費
（税抜き）])</f>
        <v>0</v>
      </c>
      <c r="H28" s="332">
        <f>SUMIF(廃業費[経費区分],$D28,廃業費[補助対象経費
（税抜き）])</f>
        <v>0</v>
      </c>
      <c r="I28" s="326"/>
      <c r="J28" s="39"/>
      <c r="K28" s="27"/>
      <c r="L28" s="27"/>
      <c r="M28" s="5" t="s">
        <v>44</v>
      </c>
      <c r="N28" s="5"/>
      <c r="O28" s="5"/>
      <c r="P28" s="27"/>
      <c r="Q28" s="27"/>
      <c r="R28" s="27"/>
      <c r="S28" s="27"/>
      <c r="T28" s="27"/>
      <c r="U28" s="27"/>
      <c r="V28" s="27"/>
      <c r="W28" s="27"/>
      <c r="X28" s="5"/>
    </row>
    <row r="29" spans="2:24">
      <c r="B29" s="22"/>
      <c r="C29" s="5"/>
      <c r="D29" s="5"/>
      <c r="E29" s="5"/>
      <c r="F29" s="5"/>
      <c r="G29" s="41"/>
      <c r="H29" s="41"/>
      <c r="I29" s="42"/>
      <c r="J29" s="39"/>
      <c r="K29" s="27"/>
      <c r="L29" s="27"/>
      <c r="M29" s="5" t="s">
        <v>44</v>
      </c>
      <c r="N29" s="5"/>
      <c r="O29" s="5"/>
      <c r="P29" s="27"/>
      <c r="Q29" s="27"/>
      <c r="R29" s="27"/>
      <c r="S29" s="27"/>
      <c r="T29" s="27"/>
      <c r="U29" s="27"/>
      <c r="V29" s="27"/>
      <c r="W29" s="27"/>
      <c r="X29" s="5"/>
    </row>
    <row r="30" spans="2:24" ht="21" thickBot="1">
      <c r="B30" s="22"/>
      <c r="C30" s="5"/>
      <c r="D30" s="24" t="s">
        <v>179</v>
      </c>
      <c r="E30" s="24"/>
      <c r="F30" s="24"/>
      <c r="G30" s="5"/>
      <c r="H30" s="69"/>
      <c r="I30" s="5"/>
      <c r="J30" s="23"/>
      <c r="K30" s="5"/>
      <c r="L30" s="5"/>
      <c r="M30" s="5" t="s">
        <v>44</v>
      </c>
      <c r="N30" s="27"/>
      <c r="O30" s="27"/>
      <c r="P30" s="27"/>
      <c r="Q30" s="27"/>
      <c r="R30" s="27"/>
      <c r="S30" s="27"/>
      <c r="T30" s="5"/>
      <c r="U30" s="5"/>
      <c r="V30" s="5"/>
      <c r="W30" s="5"/>
      <c r="X30" s="5"/>
    </row>
    <row r="31" spans="2:24" ht="17.399999999999999" thickBot="1">
      <c r="B31" s="22"/>
      <c r="C31" s="5"/>
      <c r="D31" s="58" t="s">
        <v>119</v>
      </c>
      <c r="E31" s="63"/>
      <c r="F31" s="63"/>
      <c r="G31" s="179" t="s">
        <v>121</v>
      </c>
      <c r="H31" s="315" t="s">
        <v>195</v>
      </c>
      <c r="I31" s="33"/>
      <c r="J31" s="40"/>
      <c r="K31" s="29"/>
      <c r="L31" s="29"/>
      <c r="M31" s="5" t="s">
        <v>44</v>
      </c>
      <c r="N31" s="27"/>
      <c r="O31" s="28"/>
      <c r="P31" s="28"/>
      <c r="Q31" s="28"/>
      <c r="R31" s="28"/>
      <c r="S31" s="28"/>
      <c r="T31" s="29"/>
      <c r="U31" s="5"/>
      <c r="V31" s="5"/>
      <c r="W31" s="5"/>
      <c r="X31" s="5"/>
    </row>
    <row r="32" spans="2:24">
      <c r="B32" s="22"/>
      <c r="C32" s="5"/>
      <c r="D32" s="185" t="s">
        <v>234</v>
      </c>
      <c r="E32" s="61"/>
      <c r="F32" s="61"/>
      <c r="G32" s="180"/>
      <c r="H32" s="62"/>
      <c r="I32" s="312"/>
      <c r="J32" s="23"/>
      <c r="K32" s="5"/>
      <c r="L32" s="5"/>
      <c r="M32" s="5" t="s">
        <v>44</v>
      </c>
      <c r="N32" s="27"/>
      <c r="O32" s="27"/>
      <c r="P32" s="27"/>
      <c r="Q32" s="27"/>
      <c r="R32" s="27"/>
      <c r="S32" s="27"/>
      <c r="T32" s="5"/>
      <c r="U32" s="5"/>
      <c r="V32" s="5"/>
      <c r="W32" s="5"/>
      <c r="X32" s="5"/>
    </row>
    <row r="33" spans="1:24">
      <c r="B33" s="22"/>
      <c r="C33" s="5"/>
      <c r="D33" s="186"/>
      <c r="E33" s="189"/>
      <c r="F33" s="15" t="s">
        <v>254</v>
      </c>
      <c r="G33" s="181">
        <f>SUM(G19:G21)</f>
        <v>0</v>
      </c>
      <c r="H33" s="44" t="s">
        <v>50</v>
      </c>
      <c r="I33" s="313"/>
      <c r="J33" s="23"/>
      <c r="K33" s="5"/>
      <c r="L33" s="5"/>
      <c r="M33" s="5" t="s">
        <v>44</v>
      </c>
      <c r="N33" s="27"/>
      <c r="O33" s="27"/>
      <c r="P33" s="27"/>
      <c r="Q33" s="27"/>
      <c r="R33" s="27"/>
      <c r="S33" s="27"/>
      <c r="T33" s="5"/>
      <c r="U33" s="5"/>
      <c r="V33" s="5"/>
      <c r="W33" s="5"/>
      <c r="X33" s="5"/>
    </row>
    <row r="34" spans="1:24">
      <c r="B34" s="22"/>
      <c r="C34" s="5"/>
      <c r="D34" s="186"/>
      <c r="E34" s="190"/>
      <c r="F34" s="15" t="s">
        <v>109</v>
      </c>
      <c r="G34" s="181">
        <f>SUM(H19:H21)</f>
        <v>0</v>
      </c>
      <c r="H34" s="44" t="s">
        <v>50</v>
      </c>
      <c r="I34" s="313"/>
      <c r="J34" s="23"/>
      <c r="K34" s="5"/>
      <c r="L34" s="5"/>
      <c r="M34" s="5" t="s">
        <v>44</v>
      </c>
      <c r="N34" s="27"/>
      <c r="O34" s="27"/>
      <c r="P34" s="27"/>
      <c r="Q34" s="27"/>
      <c r="R34" s="27"/>
      <c r="S34" s="27"/>
      <c r="T34" s="5"/>
      <c r="U34" s="5"/>
      <c r="V34" s="5"/>
      <c r="W34" s="5"/>
      <c r="X34" s="5"/>
    </row>
    <row r="35" spans="1:24">
      <c r="B35" s="22"/>
      <c r="C35" s="5"/>
      <c r="D35" s="187"/>
      <c r="E35" s="193"/>
      <c r="F35" s="184" t="s">
        <v>110</v>
      </c>
      <c r="G35" s="183">
        <f>INT(MIN(G34*G6,H35,G14))</f>
        <v>0</v>
      </c>
      <c r="H35" s="316">
        <v>1500000</v>
      </c>
      <c r="I35" s="314"/>
      <c r="J35" s="23"/>
      <c r="K35" s="5"/>
      <c r="L35" s="5"/>
      <c r="M35" s="5" t="s">
        <v>44</v>
      </c>
      <c r="N35" s="27"/>
      <c r="O35" s="27"/>
      <c r="P35" s="27"/>
      <c r="Q35" s="27"/>
      <c r="R35" s="27"/>
      <c r="S35" s="27"/>
      <c r="T35" s="5"/>
      <c r="U35" s="5"/>
      <c r="V35" s="5"/>
      <c r="W35" s="5"/>
      <c r="X35" s="5"/>
    </row>
    <row r="36" spans="1:24">
      <c r="B36" s="22"/>
      <c r="C36" s="5"/>
      <c r="D36" s="185" t="s">
        <v>235</v>
      </c>
      <c r="E36" s="61"/>
      <c r="F36" s="61"/>
      <c r="G36" s="180"/>
      <c r="H36" s="62"/>
      <c r="I36" s="312"/>
      <c r="J36" s="23"/>
      <c r="K36" s="5"/>
      <c r="L36" s="5"/>
      <c r="M36" s="5" t="s">
        <v>44</v>
      </c>
      <c r="N36" s="27"/>
      <c r="O36" s="27"/>
      <c r="P36" s="27"/>
      <c r="Q36" s="27"/>
      <c r="R36" s="27"/>
      <c r="S36" s="27"/>
      <c r="T36" s="5"/>
      <c r="U36" s="5"/>
      <c r="V36" s="5"/>
      <c r="W36" s="5"/>
      <c r="X36" s="5"/>
    </row>
    <row r="37" spans="1:24">
      <c r="B37" s="22"/>
      <c r="C37" s="5"/>
      <c r="D37" s="186"/>
      <c r="E37" s="189"/>
      <c r="F37" s="15" t="s">
        <v>255</v>
      </c>
      <c r="G37" s="181">
        <f>SUM(G22:G28)</f>
        <v>0</v>
      </c>
      <c r="H37" s="44" t="s">
        <v>50</v>
      </c>
      <c r="I37" s="313"/>
      <c r="J37" s="23"/>
      <c r="K37" s="5"/>
      <c r="L37" s="5"/>
      <c r="M37" s="5" t="s">
        <v>44</v>
      </c>
      <c r="N37" s="27"/>
      <c r="O37" s="27"/>
      <c r="P37" s="27"/>
      <c r="Q37" s="27"/>
      <c r="R37" s="27"/>
      <c r="S37" s="27"/>
      <c r="T37" s="5"/>
      <c r="U37" s="5"/>
      <c r="V37" s="5"/>
      <c r="W37" s="5"/>
      <c r="X37" s="5"/>
    </row>
    <row r="38" spans="1:24">
      <c r="B38" s="22"/>
      <c r="C38" s="5"/>
      <c r="D38" s="186"/>
      <c r="E38" s="190"/>
      <c r="F38" s="15" t="s">
        <v>111</v>
      </c>
      <c r="G38" s="181">
        <f>SUM(H22:H28)</f>
        <v>0</v>
      </c>
      <c r="H38" s="44" t="s">
        <v>50</v>
      </c>
      <c r="I38" s="313"/>
      <c r="J38" s="23"/>
      <c r="K38" s="5"/>
      <c r="L38" s="5"/>
      <c r="M38" s="5" t="s">
        <v>44</v>
      </c>
      <c r="N38" s="27"/>
      <c r="O38" s="27"/>
      <c r="P38" s="27"/>
      <c r="Q38" s="27"/>
      <c r="R38" s="27"/>
      <c r="S38" s="27"/>
      <c r="T38" s="5"/>
      <c r="U38" s="5"/>
      <c r="V38" s="5"/>
      <c r="W38" s="5"/>
      <c r="X38" s="5"/>
    </row>
    <row r="39" spans="1:24">
      <c r="B39" s="22"/>
      <c r="C39" s="5"/>
      <c r="D39" s="187"/>
      <c r="E39" s="193"/>
      <c r="F39" s="184" t="s">
        <v>112</v>
      </c>
      <c r="G39" s="183">
        <f>INT(IF(G10="同時申請を行う",0,MIN(G38*G6,H39,G15)))</f>
        <v>0</v>
      </c>
      <c r="H39" s="316">
        <f>IF(G38&gt;0,3000000,0)</f>
        <v>0</v>
      </c>
      <c r="I39" s="313"/>
      <c r="J39" s="23"/>
      <c r="K39" s="5"/>
      <c r="L39" s="5"/>
      <c r="M39" s="5" t="s">
        <v>44</v>
      </c>
      <c r="N39" s="27"/>
      <c r="O39" s="27"/>
      <c r="P39" s="27"/>
      <c r="Q39" s="27"/>
      <c r="R39" s="27"/>
      <c r="S39" s="27"/>
      <c r="T39" s="5"/>
      <c r="U39" s="5"/>
      <c r="V39" s="5"/>
      <c r="W39" s="5"/>
      <c r="X39" s="5"/>
    </row>
    <row r="40" spans="1:24">
      <c r="B40" s="22"/>
      <c r="C40" s="5"/>
      <c r="D40" s="185" t="s">
        <v>236</v>
      </c>
      <c r="E40" s="61"/>
      <c r="F40" s="61"/>
      <c r="G40" s="180"/>
      <c r="H40" s="62"/>
      <c r="I40" s="312"/>
      <c r="J40" s="23"/>
      <c r="K40" s="5"/>
      <c r="L40" s="5"/>
      <c r="M40" s="5" t="s">
        <v>44</v>
      </c>
      <c r="N40" s="27"/>
      <c r="O40" s="27"/>
      <c r="P40" s="27"/>
      <c r="Q40" s="27"/>
      <c r="R40" s="27"/>
      <c r="S40" s="27"/>
      <c r="T40" s="5"/>
      <c r="U40" s="5"/>
      <c r="V40" s="5"/>
      <c r="W40" s="5"/>
      <c r="X40" s="5"/>
    </row>
    <row r="41" spans="1:24">
      <c r="B41" s="22"/>
      <c r="C41" s="5"/>
      <c r="D41" s="185"/>
      <c r="E41" s="191"/>
      <c r="F41" s="14" t="s">
        <v>245</v>
      </c>
      <c r="G41" s="181">
        <f>SUM(G33,G37)</f>
        <v>0</v>
      </c>
      <c r="H41" s="44" t="s">
        <v>50</v>
      </c>
      <c r="I41" s="313"/>
      <c r="J41" s="23"/>
      <c r="K41" s="5"/>
      <c r="L41" s="5"/>
      <c r="M41" s="5" t="s">
        <v>44</v>
      </c>
      <c r="N41" s="27"/>
      <c r="O41" s="27"/>
      <c r="P41" s="27"/>
      <c r="Q41" s="27"/>
      <c r="R41" s="27"/>
      <c r="S41" s="27"/>
      <c r="T41" s="5"/>
      <c r="U41" s="5"/>
      <c r="V41" s="5"/>
      <c r="W41" s="5"/>
      <c r="X41" s="5"/>
    </row>
    <row r="42" spans="1:24">
      <c r="B42" s="22"/>
      <c r="C42" s="5"/>
      <c r="D42" s="185"/>
      <c r="E42" s="188"/>
      <c r="F42" s="14" t="s">
        <v>185</v>
      </c>
      <c r="G42" s="181">
        <f>SUM(G34,G38)</f>
        <v>0</v>
      </c>
      <c r="H42" s="44" t="s">
        <v>50</v>
      </c>
      <c r="I42" s="313"/>
      <c r="J42" s="23"/>
      <c r="K42" s="5"/>
      <c r="L42" s="5"/>
      <c r="M42" s="5" t="s">
        <v>44</v>
      </c>
      <c r="N42" s="27"/>
      <c r="O42" s="27"/>
      <c r="P42" s="27"/>
      <c r="Q42" s="27"/>
      <c r="R42" s="27"/>
      <c r="S42" s="27"/>
      <c r="T42" s="5"/>
      <c r="U42" s="5"/>
      <c r="V42" s="5"/>
      <c r="W42" s="5"/>
      <c r="X42" s="5"/>
    </row>
    <row r="43" spans="1:24" ht="17.399999999999999" thickBot="1">
      <c r="B43" s="22"/>
      <c r="C43" s="5"/>
      <c r="D43" s="194"/>
      <c r="E43" s="192"/>
      <c r="F43" s="12" t="s">
        <v>186</v>
      </c>
      <c r="G43" s="182">
        <f>INT(MIN(SUM(G35,G39),H43))</f>
        <v>0</v>
      </c>
      <c r="H43" s="35">
        <f>H35+H39</f>
        <v>1500000</v>
      </c>
      <c r="I43" s="313"/>
      <c r="J43" s="23"/>
      <c r="K43" s="5"/>
      <c r="L43" s="5"/>
      <c r="M43" s="5" t="s">
        <v>44</v>
      </c>
      <c r="N43" s="27"/>
      <c r="O43" s="27"/>
      <c r="P43" s="27"/>
      <c r="Q43" s="27"/>
      <c r="R43" s="27"/>
      <c r="S43" s="27"/>
      <c r="T43" s="5"/>
      <c r="U43" s="5"/>
      <c r="V43" s="5"/>
      <c r="W43" s="5"/>
      <c r="X43" s="5"/>
    </row>
    <row r="44" spans="1:24">
      <c r="B44" s="22"/>
      <c r="C44" s="5"/>
      <c r="D44" s="5"/>
      <c r="E44" s="5"/>
      <c r="F44" s="5"/>
      <c r="G44" s="5"/>
      <c r="H44" s="5"/>
      <c r="I44" s="5"/>
      <c r="J44" s="23"/>
      <c r="K44" s="5"/>
      <c r="L44" s="5"/>
      <c r="M44" s="5" t="s">
        <v>44</v>
      </c>
      <c r="N44" s="27"/>
      <c r="O44" s="27"/>
      <c r="P44" s="27"/>
      <c r="Q44" s="27"/>
      <c r="R44" s="27"/>
      <c r="S44" s="27"/>
      <c r="T44" s="5"/>
      <c r="U44" s="5"/>
      <c r="V44" s="5"/>
      <c r="W44" s="5"/>
      <c r="X44" s="5"/>
    </row>
    <row r="45" spans="1:24">
      <c r="B45" s="30"/>
      <c r="C45" s="31"/>
      <c r="D45" s="31"/>
      <c r="E45" s="31"/>
      <c r="F45" s="31"/>
      <c r="G45" s="31"/>
      <c r="H45" s="31"/>
      <c r="I45" s="31"/>
      <c r="J45" s="32"/>
      <c r="K45" s="5"/>
      <c r="L45" s="5"/>
      <c r="M45" s="5" t="s">
        <v>44</v>
      </c>
      <c r="N45" s="27"/>
      <c r="O45" s="27"/>
      <c r="P45" s="27"/>
      <c r="Q45" s="27"/>
      <c r="R45" s="27"/>
      <c r="S45" s="27"/>
      <c r="T45" s="5"/>
      <c r="U45" s="5"/>
      <c r="V45" s="5"/>
      <c r="W45" s="5"/>
      <c r="X45" s="5"/>
    </row>
    <row r="46" spans="1:24">
      <c r="M46" s="5" t="s">
        <v>44</v>
      </c>
      <c r="N46" s="27"/>
      <c r="O46" s="27"/>
      <c r="P46" s="27"/>
      <c r="Q46" s="27"/>
      <c r="R46" s="27"/>
      <c r="S46" s="27"/>
      <c r="T46" s="5"/>
      <c r="U46" s="5"/>
      <c r="V46" s="5"/>
      <c r="W46" s="5"/>
      <c r="X46" s="5"/>
    </row>
    <row r="47" spans="1:24">
      <c r="A47" s="5" t="s">
        <v>44</v>
      </c>
      <c r="B47" s="5" t="s">
        <v>44</v>
      </c>
      <c r="C47" s="5" t="s">
        <v>44</v>
      </c>
      <c r="D47" s="5" t="s">
        <v>44</v>
      </c>
      <c r="E47" s="5" t="s">
        <v>44</v>
      </c>
      <c r="F47" s="5" t="s">
        <v>44</v>
      </c>
      <c r="G47" s="5" t="s">
        <v>44</v>
      </c>
      <c r="H47" s="5" t="s">
        <v>44</v>
      </c>
      <c r="I47" s="5" t="s">
        <v>44</v>
      </c>
      <c r="J47" s="5" t="s">
        <v>44</v>
      </c>
      <c r="K47" s="5" t="s">
        <v>44</v>
      </c>
      <c r="L47" s="5" t="s">
        <v>44</v>
      </c>
      <c r="M47" s="5" t="s">
        <v>44</v>
      </c>
      <c r="N47" s="27"/>
      <c r="O47" s="27"/>
      <c r="P47" s="27"/>
      <c r="Q47" s="27"/>
      <c r="R47" s="27"/>
      <c r="S47" s="27"/>
      <c r="T47" s="5"/>
      <c r="U47" s="5"/>
      <c r="V47" s="5"/>
      <c r="W47" s="5"/>
      <c r="X47" s="5"/>
    </row>
    <row r="48" spans="1:24">
      <c r="N48" s="27"/>
      <c r="O48" s="27"/>
      <c r="P48" s="27"/>
      <c r="Q48" s="27"/>
      <c r="R48" s="27"/>
      <c r="S48" s="27"/>
      <c r="T48" s="5"/>
      <c r="U48" s="5"/>
      <c r="V48" s="5"/>
      <c r="W48" s="5"/>
      <c r="X48" s="5"/>
    </row>
    <row r="49" spans="14:24">
      <c r="N49" s="5"/>
      <c r="O49" s="5"/>
      <c r="P49" s="5"/>
      <c r="Q49" s="5"/>
      <c r="R49" s="5"/>
      <c r="S49" s="5"/>
      <c r="T49" s="5"/>
      <c r="U49" s="5"/>
      <c r="V49" s="5"/>
      <c r="W49" s="5"/>
      <c r="X49" s="5"/>
    </row>
  </sheetData>
  <sheetProtection algorithmName="SHA-512" hashValue="Pi+W3r+DKbTNFGSaZUMDRucDf0Lv1RZDHHXTILwe0G7dQCqLdX4Uz9nqqhThV+riuMTi3r004ZsR8OEENhCEIw==" saltValue="FlV6jb5z+NkpgrNuzqbK5Q==" spinCount="100000" sheet="1" selectLockedCells="1"/>
  <phoneticPr fontId="5"/>
  <conditionalFormatting sqref="D6:G6">
    <cfRule type="cellIs" dxfId="43" priority="24" operator="equal">
      <formula>"入力不要"</formula>
    </cfRule>
    <cfRule type="cellIs" dxfId="42" priority="25" operator="equal">
      <formula>"該当必須"</formula>
    </cfRule>
    <cfRule type="cellIs" dxfId="41" priority="26" operator="equal">
      <formula>"必須"</formula>
    </cfRule>
  </conditionalFormatting>
  <conditionalFormatting sqref="D10:G10">
    <cfRule type="cellIs" dxfId="40" priority="4" operator="equal">
      <formula>"入力不要"</formula>
    </cfRule>
    <cfRule type="cellIs" dxfId="39" priority="5" operator="equal">
      <formula>"該当必須"</formula>
    </cfRule>
    <cfRule type="cellIs" dxfId="38" priority="6" operator="equal">
      <formula>"必須"</formula>
    </cfRule>
  </conditionalFormatting>
  <conditionalFormatting sqref="D14:G14">
    <cfRule type="cellIs" dxfId="37" priority="9" operator="equal">
      <formula>"入力不要"</formula>
    </cfRule>
    <cfRule type="cellIs" dxfId="36" priority="10" operator="equal">
      <formula>"該当必須"</formula>
    </cfRule>
    <cfRule type="cellIs" dxfId="35" priority="11" operator="equal">
      <formula>"必須"</formula>
    </cfRule>
  </conditionalFormatting>
  <conditionalFormatting sqref="I6:M6">
    <cfRule type="cellIs" dxfId="34" priority="12" operator="equal">
      <formula>"入力不要"</formula>
    </cfRule>
    <cfRule type="cellIs" dxfId="33" priority="13" operator="equal">
      <formula>"該当必須"</formula>
    </cfRule>
    <cfRule type="cellIs" dxfId="32" priority="14" operator="equal">
      <formula>"必須"</formula>
    </cfRule>
  </conditionalFormatting>
  <conditionalFormatting sqref="I10:M10">
    <cfRule type="cellIs" dxfId="31" priority="1" operator="equal">
      <formula>"入力不要"</formula>
    </cfRule>
    <cfRule type="cellIs" dxfId="30" priority="2" operator="equal">
      <formula>"該当必須"</formula>
    </cfRule>
    <cfRule type="cellIs" dxfId="29" priority="3" operator="equal">
      <formula>"必須"</formula>
    </cfRule>
  </conditionalFormatting>
  <conditionalFormatting sqref="I14:M14">
    <cfRule type="cellIs" dxfId="28" priority="18" operator="equal">
      <formula>"入力不要"</formula>
    </cfRule>
    <cfRule type="cellIs" dxfId="27" priority="19" operator="equal">
      <formula>"該当必須"</formula>
    </cfRule>
    <cfRule type="cellIs" dxfId="26" priority="20" operator="equal">
      <formula>"必須"</formula>
    </cfRule>
  </conditionalFormatting>
  <dataValidations disablePrompts="1" count="1">
    <dataValidation type="list" allowBlank="1" showInputMessage="1" showErrorMessage="1" sqref="J14:L14" xr:uid="{553047D7-ED98-431C-9BDA-B129C64B2481}">
      <formula1>#REF!</formula1>
    </dataValidation>
  </dataValidations>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12"/>
  <sheetViews>
    <sheetView zoomScale="134" workbookViewId="0"/>
  </sheetViews>
  <sheetFormatPr defaultColWidth="9.109375" defaultRowHeight="16.8"/>
  <cols>
    <col min="1" max="1" width="4.6640625" style="2" customWidth="1"/>
    <col min="2" max="2" width="9.33203125" style="2" customWidth="1"/>
    <col min="3" max="3" width="48.44140625" style="2" customWidth="1"/>
    <col min="4" max="16384" width="9.109375" style="2"/>
  </cols>
  <sheetData>
    <row r="2" spans="2:3">
      <c r="B2" s="3" t="s">
        <v>24</v>
      </c>
      <c r="C2" s="3" t="s">
        <v>25</v>
      </c>
    </row>
    <row r="3" spans="2:3">
      <c r="B3" s="4" t="s">
        <v>12</v>
      </c>
      <c r="C3" s="4" t="s">
        <v>26</v>
      </c>
    </row>
    <row r="4" spans="2:3">
      <c r="B4" s="4" t="s">
        <v>13</v>
      </c>
      <c r="C4" s="4" t="s">
        <v>27</v>
      </c>
    </row>
    <row r="5" spans="2:3">
      <c r="B5" s="4" t="s">
        <v>14</v>
      </c>
      <c r="C5" s="4" t="s">
        <v>218</v>
      </c>
    </row>
    <row r="6" spans="2:3">
      <c r="B6" s="4" t="s">
        <v>15</v>
      </c>
      <c r="C6" s="4" t="s">
        <v>19</v>
      </c>
    </row>
    <row r="7" spans="2:3">
      <c r="B7" s="4" t="s">
        <v>16</v>
      </c>
      <c r="C7" s="4" t="s">
        <v>20</v>
      </c>
    </row>
    <row r="8" spans="2:3">
      <c r="B8" s="4" t="s">
        <v>17</v>
      </c>
      <c r="C8" s="4" t="s">
        <v>21</v>
      </c>
    </row>
    <row r="9" spans="2:3">
      <c r="B9" s="4" t="s">
        <v>28</v>
      </c>
      <c r="C9" s="4" t="s">
        <v>22</v>
      </c>
    </row>
    <row r="10" spans="2:3">
      <c r="B10" s="4" t="s">
        <v>29</v>
      </c>
      <c r="C10" s="4" t="s">
        <v>23</v>
      </c>
    </row>
    <row r="11" spans="2:3">
      <c r="B11" s="4" t="s">
        <v>18</v>
      </c>
      <c r="C11" s="4" t="s">
        <v>139</v>
      </c>
    </row>
    <row r="12" spans="2:3">
      <c r="B12" s="4" t="s">
        <v>266</v>
      </c>
      <c r="C12" s="4" t="s">
        <v>267</v>
      </c>
    </row>
  </sheetData>
  <phoneticPr fontId="5"/>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【申請者入力】様式第1.交付申請書</vt:lpstr>
      <vt:lpstr>【申請者入力】費目別明細書（謝金）</vt:lpstr>
      <vt:lpstr>【申請者入力】費目別明細書（旅費）</vt:lpstr>
      <vt:lpstr>【申請者入力】費目別明細書（委託費）</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'【申請者入力】費目別明細書（委託費）'!Print_Area</vt:lpstr>
      <vt:lpstr>'【申請者入力】費目別明細書（謝金）'!Print_Area</vt:lpstr>
      <vt:lpstr>'【申請者入力】費目別明細書（廃業費）'!Print_Area</vt:lpstr>
      <vt:lpstr>'【申請者入力】費目別明細書（旅費）'!Print_Area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2025-10-31T01:56:43Z</dcterms:created>
  <dcterms:modified xsi:type="dcterms:W3CDTF">2026-05-15T05:14:15Z</dcterms:modified>
  <cp:category/>
  <cp:contentStatus/>
</cp:coreProperties>
</file>