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77FF571-86CF-4485-A020-7D5786A5360D}" xr6:coauthVersionLast="47" xr6:coauthVersionMax="47" xr10:uidLastSave="{00000000-0000-0000-0000-000000000000}"/>
  <workbookProtection workbookAlgorithmName="SHA-512" workbookHashValue="7N8e0nb5ut7W0+FzTOe0tGiAUnCuhw9j3Rrv4ynbOrgde1hvrClr7Tl97osgplkN4JQZF/PS01nsTNGwpL3F3Q==" workbookSaltValue="Vue6cIutcZ1UXCr7t5+QfA==" workbookSpinCount="100000" lockStructure="1"/>
  <bookViews>
    <workbookView xWindow="28680" yWindow="-120" windowWidth="29040" windowHeight="16440" tabRatio="942" xr2:uid="{3DBBEFD1-4534-45F6-955C-05E4062D8794}"/>
  </bookViews>
  <sheets>
    <sheet name="【申請者入力】様式第1.交付申請書" sheetId="11" r:id="rId1"/>
    <sheet name="【申請者入力】費目別明細書（事業費）" sheetId="64" r:id="rId2"/>
    <sheet name="【申請者入力】費目別明細書（謝金）" sheetId="67" r:id="rId3"/>
    <sheet name="【申請者入力】費目別明細書（旅費）" sheetId="68" r:id="rId4"/>
    <sheet name="【申請者入力】費目別明細書（廃業費）" sheetId="63" r:id="rId5"/>
    <sheet name="【自動反映】様式第1.交付申請書" sheetId="35" r:id="rId6"/>
    <sheet name="【自動反映】経費明細表" sheetId="62" r:id="rId7"/>
    <sheet name="経費NO." sheetId="9" state="hidden" r:id="rId8"/>
  </sheets>
  <definedNames>
    <definedName name="_Order1" hidden="1">255</definedName>
    <definedName name="_Order2" hidden="1">0</definedName>
    <definedName name="_Regression_X" localSheetId="5" hidden="1">#REF!</definedName>
    <definedName name="_Regression_X" localSheetId="1" hidden="1">#REF!</definedName>
    <definedName name="_Regression_X" localSheetId="4" hidden="1">#REF!</definedName>
    <definedName name="_Regression_X" hidden="1">#REF!</definedName>
    <definedName name="_regression_xx" localSheetId="5" hidden="1">#REF!</definedName>
    <definedName name="_regression_xx" hidden="1">#REF!</definedName>
    <definedName name="ＡＡ" localSheetId="5" hidden="1">#REF!</definedName>
    <definedName name="ＡＡ" hidden="1">#REF!</definedName>
    <definedName name="aaaaaa" localSheetId="5" hidden="1">#REF!</definedName>
    <definedName name="aaaaaa" hidden="1">#REF!</definedName>
    <definedName name="ab" localSheetId="5" hidden="1">#REF!</definedName>
    <definedName name="ab" hidden="1">#REF!</definedName>
    <definedName name="AS2DocOpenMode" hidden="1">"AS2DocumentEdit"</definedName>
    <definedName name="AS2HasNoAutoHeaderFooter" hidden="1">" "</definedName>
    <definedName name="BBBB" localSheetId="5"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5" hidden="1">#REF!</definedName>
    <definedName name="DD" hidden="1">#REF!</definedName>
    <definedName name="DUMMY" localSheetId="5" hidden="1">#REF!</definedName>
    <definedName name="DUMMY" hidden="1">#REF!</definedName>
    <definedName name="EE" localSheetId="5" hidden="1">#REF!</definedName>
    <definedName name="EE" hidden="1">#REF!</definedName>
    <definedName name="erer" localSheetId="5" hidden="1">#REF!</definedName>
    <definedName name="erer" hidden="1">#REF!</definedName>
    <definedName name="erre" localSheetId="5" hidden="1">#REF!</definedName>
    <definedName name="erre" hidden="1">#REF!</definedName>
    <definedName name="ffere" localSheetId="5" hidden="1">#REF!</definedName>
    <definedName name="ffere" hidden="1">#REF!</definedName>
    <definedName name="ｆｆｆ" localSheetId="5" hidden="1">#REF!</definedName>
    <definedName name="ｆｆｆ" hidden="1">#REF!</definedName>
    <definedName name="fgfg" localSheetId="5" hidden="1">#REF!</definedName>
    <definedName name="fgfg" hidden="1">#REF!</definedName>
    <definedName name="ｇ" localSheetId="5" hidden="1">#REF!</definedName>
    <definedName name="ｇ" hidden="1">#REF!</definedName>
    <definedName name="ＧＷメッセージ一覧" localSheetId="5" hidden="1">#REF!</definedName>
    <definedName name="ＧＷメッセージ一覧" hidden="1">#REF!</definedName>
    <definedName name="henkou" localSheetId="5" hidden="1">#REF!</definedName>
    <definedName name="henkou" hidden="1">#REF!</definedName>
    <definedName name="henkou2" localSheetId="5" hidden="1">#REF!</definedName>
    <definedName name="henkou2" hidden="1">#REF!</definedName>
    <definedName name="henkou3" localSheetId="5" hidden="1">#REF!</definedName>
    <definedName name="henkou3" hidden="1">#REF!</definedName>
    <definedName name="henkou4" localSheetId="5" hidden="1">#REF!</definedName>
    <definedName name="henkou4" hidden="1">#REF!</definedName>
    <definedName name="Ｉ" localSheetId="5" hidden="1">#REF!</definedName>
    <definedName name="Ｉ" hidden="1">#REF!</definedName>
    <definedName name="ｊ" localSheetId="5" hidden="1">#REF!</definedName>
    <definedName name="ｊ" hidden="1">#REF!</definedName>
    <definedName name="ｋ" localSheetId="5" hidden="1">#REF!</definedName>
    <definedName name="ｋ" hidden="1">#REF!</definedName>
    <definedName name="ｋｋ" localSheetId="5" hidden="1">#REF!</definedName>
    <definedName name="ｋｋ" hidden="1">#REF!</definedName>
    <definedName name="ｌ" localSheetId="5" hidden="1">#REF!</definedName>
    <definedName name="ｌ" hidden="1">#REF!</definedName>
    <definedName name="ｍ" localSheetId="5" hidden="1">#REF!</definedName>
    <definedName name="ｍ" hidden="1">#REF!</definedName>
    <definedName name="ＭＭＭＭ" localSheetId="5" hidden="1">#REF!</definedName>
    <definedName name="ＭＭＭＭ" hidden="1">#REF!</definedName>
    <definedName name="ｎ" localSheetId="5" hidden="1">#REF!</definedName>
    <definedName name="ｎ" hidden="1">#REF!</definedName>
    <definedName name="ｐ" localSheetId="5" hidden="1">#REF!</definedName>
    <definedName name="ｐ" hidden="1">#REF!</definedName>
    <definedName name="ＰＰ" localSheetId="5" hidden="1">#REF!</definedName>
    <definedName name="ＰＰ" hidden="1">#REF!</definedName>
    <definedName name="_xlnm.Print_Area" localSheetId="6">【自動反映】経費明細表!$A$1:$L$49</definedName>
    <definedName name="_xlnm.Print_Area" localSheetId="5">【自動反映】様式第1.交付申請書!$A$1:$T$51</definedName>
    <definedName name="_xlnm.Print_Area" localSheetId="1">'【申請者入力】費目別明細書（事業費）'!$A$1:$Q$50</definedName>
    <definedName name="_xlnm.Print_Area" localSheetId="2">'【申請者入力】費目別明細書（謝金）'!$A$1:$M$50</definedName>
    <definedName name="_xlnm.Print_Area" localSheetId="4">'【申請者入力】費目別明細書（廃業費）'!$A$1:$R$50</definedName>
    <definedName name="_xlnm.Print_Area" localSheetId="3">'【申請者入力】費目別明細書（旅費）'!$A$1:$R$50</definedName>
    <definedName name="_xlnm.Print_Area" localSheetId="0">【申請者入力】様式第1.交付申請書!$A$1:$L$62</definedName>
    <definedName name="ｑ" localSheetId="5" hidden="1">#REF!</definedName>
    <definedName name="ｑ" localSheetId="1" hidden="1">#REF!</definedName>
    <definedName name="ｑ" localSheetId="4" hidden="1">#REF!</definedName>
    <definedName name="ｑ" hidden="1">#REF!</definedName>
    <definedName name="RD検証" localSheetId="5" hidden="1">#REF!</definedName>
    <definedName name="RD検証" hidden="1">#REF!</definedName>
    <definedName name="rerere" localSheetId="5" hidden="1">#REF!</definedName>
    <definedName name="rerere" hidden="1">#REF!</definedName>
    <definedName name="s" localSheetId="5" hidden="1">#REF!</definedName>
    <definedName name="s" hidden="1">#REF!</definedName>
    <definedName name="SD" localSheetId="5" hidden="1">#REF!</definedName>
    <definedName name="SD" hidden="1">#REF!</definedName>
    <definedName name="ＳＳＳ" localSheetId="5" hidden="1">#REF!</definedName>
    <definedName name="ＳＳＳ" hidden="1">#REF!</definedName>
    <definedName name="test" localSheetId="5" hidden="1">#REF!</definedName>
    <definedName name="test" hidden="1">#REF!</definedName>
    <definedName name="TextRefCopyRangeCount" hidden="1">13</definedName>
    <definedName name="u" localSheetId="5" hidden="1">#REF!</definedName>
    <definedName name="u" hidden="1">#REF!</definedName>
    <definedName name="ｖ" localSheetId="5" hidden="1">#REF!</definedName>
    <definedName name="ｖ" hidden="1">#REF!</definedName>
    <definedName name="wrn.Aging._.and._.Trend._.Analysis." localSheetId="5"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5" hidden="1">#REF!</definedName>
    <definedName name="WW" hidden="1">#REF!</definedName>
    <definedName name="x" localSheetId="5" hidden="1">#REF!</definedName>
    <definedName name="x" hidden="1">#REF!</definedName>
    <definedName name="XREF_COLUMN_1" localSheetId="5" hidden="1">#REF!</definedName>
    <definedName name="XREF_COLUMN_1" hidden="1">#REF!</definedName>
    <definedName name="XREF_COLUMN_11" localSheetId="5" hidden="1">#REF!</definedName>
    <definedName name="XREF_COLUMN_11" hidden="1">#REF!</definedName>
    <definedName name="XREF_COLUMN_13" localSheetId="5" hidden="1">#REF!</definedName>
    <definedName name="XREF_COLUMN_13" hidden="1">#REF!</definedName>
    <definedName name="XREF_COLUMN_14" localSheetId="5" hidden="1">#REF!</definedName>
    <definedName name="XREF_COLUMN_14" hidden="1">#REF!</definedName>
    <definedName name="XREF_COLUMN_15" localSheetId="5" hidden="1">#REF!</definedName>
    <definedName name="XREF_COLUMN_15" hidden="1">#REF!</definedName>
    <definedName name="XREF_COLUMN_16" localSheetId="5" hidden="1">#REF!</definedName>
    <definedName name="XREF_COLUMN_16" hidden="1">#REF!</definedName>
    <definedName name="XREF_COLUMN_17" localSheetId="5" hidden="1">#REF!</definedName>
    <definedName name="XREF_COLUMN_17" hidden="1">#REF!</definedName>
    <definedName name="XREF_COLUMN_18" localSheetId="5" hidden="1">#REF!</definedName>
    <definedName name="XREF_COLUMN_18" hidden="1">#REF!</definedName>
    <definedName name="XREF_COLUMN_2" localSheetId="5" hidden="1">#REF!</definedName>
    <definedName name="XREF_COLUMN_2" hidden="1">#REF!</definedName>
    <definedName name="XREF_COLUMN_3" localSheetId="5" hidden="1">#REF!</definedName>
    <definedName name="XREF_COLUMN_3" hidden="1">#REF!</definedName>
    <definedName name="XREF_COLUMN_4" localSheetId="5" hidden="1">#REF!</definedName>
    <definedName name="XREF_COLUMN_4" hidden="1">#REF!</definedName>
    <definedName name="XREF_COLUMN_5" localSheetId="5" hidden="1">#REF!</definedName>
    <definedName name="XREF_COLUMN_5" hidden="1">#REF!</definedName>
    <definedName name="XREF_COLUMN_7" localSheetId="5" hidden="1">#REF!</definedName>
    <definedName name="XREF_COLUMN_7" hidden="1">#REF!</definedName>
    <definedName name="XREF_COLUMN_8" localSheetId="5" hidden="1">#REF!</definedName>
    <definedName name="XREF_COLUMN_8" hidden="1">#REF!</definedName>
    <definedName name="XREF_COLUMN_9" localSheetId="5" hidden="1">#REF!</definedName>
    <definedName name="XREF_COLUMN_9" hidden="1">#REF!</definedName>
    <definedName name="XRefActiveRow" localSheetId="5" hidden="1">#REF!</definedName>
    <definedName name="XRefActiveRow" hidden="1">#REF!</definedName>
    <definedName name="XRefColumnsCount" hidden="1">12</definedName>
    <definedName name="XRefCopy10Row" localSheetId="5" hidden="1">#REF!</definedName>
    <definedName name="XRefCopy10Row" hidden="1">#REF!</definedName>
    <definedName name="XRefCopy11Row" localSheetId="5" hidden="1">#REF!</definedName>
    <definedName name="XRefCopy11Row" hidden="1">#REF!</definedName>
    <definedName name="XRefCopy12" localSheetId="5" hidden="1">#REF!</definedName>
    <definedName name="XRefCopy12" hidden="1">#REF!</definedName>
    <definedName name="XRefCopy12Row" localSheetId="5" hidden="1">#REF!</definedName>
    <definedName name="XRefCopy12Row" hidden="1">#REF!</definedName>
    <definedName name="XRefCopy13" localSheetId="5" hidden="1">#REF!</definedName>
    <definedName name="XRefCopy13" hidden="1">#REF!</definedName>
    <definedName name="XRefCopy13Row" localSheetId="5" hidden="1">#REF!</definedName>
    <definedName name="XRefCopy13Row" hidden="1">#REF!</definedName>
    <definedName name="XRefCopy14Row" localSheetId="5" hidden="1">#REF!</definedName>
    <definedName name="XRefCopy14Row" hidden="1">#REF!</definedName>
    <definedName name="XRefCopy15Row" localSheetId="5" hidden="1">#REF!</definedName>
    <definedName name="XRefCopy15Row" hidden="1">#REF!</definedName>
    <definedName name="XRefCopy16Row" localSheetId="5" hidden="1">#REF!</definedName>
    <definedName name="XRefCopy16Row" hidden="1">#REF!</definedName>
    <definedName name="XRefCopy17Row" localSheetId="5" hidden="1">#REF!</definedName>
    <definedName name="XRefCopy17Row" hidden="1">#REF!</definedName>
    <definedName name="XRefCopy18Row" localSheetId="5" hidden="1">#REF!</definedName>
    <definedName name="XRefCopy18Row" hidden="1">#REF!</definedName>
    <definedName name="XRefCopy19Row" localSheetId="5" hidden="1">#REF!</definedName>
    <definedName name="XRefCopy19Row" hidden="1">#REF!</definedName>
    <definedName name="XRefCopy1Row" localSheetId="5" hidden="1">#REF!</definedName>
    <definedName name="XRefCopy1Row" hidden="1">#REF!</definedName>
    <definedName name="XRefCopy20Row" localSheetId="5" hidden="1">#REF!</definedName>
    <definedName name="XRefCopy20Row" hidden="1">#REF!</definedName>
    <definedName name="XRefCopy21Row" localSheetId="5" hidden="1">#REF!</definedName>
    <definedName name="XRefCopy21Row" hidden="1">#REF!</definedName>
    <definedName name="XRefCopy22Row" localSheetId="5" hidden="1">#REF!</definedName>
    <definedName name="XRefCopy22Row" hidden="1">#REF!</definedName>
    <definedName name="XRefCopy23Row" localSheetId="5" hidden="1">#REF!</definedName>
    <definedName name="XRefCopy23Row" hidden="1">#REF!</definedName>
    <definedName name="XRefCopy24Row" localSheetId="5" hidden="1">#REF!</definedName>
    <definedName name="XRefCopy24Row" hidden="1">#REF!</definedName>
    <definedName name="XRefCopy25Row" localSheetId="5" hidden="1">#REF!</definedName>
    <definedName name="XRefCopy25Row" hidden="1">#REF!</definedName>
    <definedName name="XRefCopy26Row" localSheetId="5" hidden="1">#REF!</definedName>
    <definedName name="XRefCopy26Row" hidden="1">#REF!</definedName>
    <definedName name="XRefCopy27Row" localSheetId="5" hidden="1">#REF!</definedName>
    <definedName name="XRefCopy27Row" hidden="1">#REF!</definedName>
    <definedName name="XRefCopy28Row" localSheetId="5" hidden="1">#REF!</definedName>
    <definedName name="XRefCopy28Row" hidden="1">#REF!</definedName>
    <definedName name="XRefCopy29Row" localSheetId="5" hidden="1">#REF!</definedName>
    <definedName name="XRefCopy29Row" hidden="1">#REF!</definedName>
    <definedName name="XRefCopy2Row" localSheetId="5" hidden="1">#REF!</definedName>
    <definedName name="XRefCopy2Row" hidden="1">#REF!</definedName>
    <definedName name="XRefCopy30Row" localSheetId="5" hidden="1">#REF!</definedName>
    <definedName name="XRefCopy30Row" hidden="1">#REF!</definedName>
    <definedName name="XRefCopy31" localSheetId="5" hidden="1">#REF!</definedName>
    <definedName name="XRefCopy31" hidden="1">#REF!</definedName>
    <definedName name="XRefCopy31Row" localSheetId="5" hidden="1">#REF!</definedName>
    <definedName name="XRefCopy31Row" hidden="1">#REF!</definedName>
    <definedName name="XRefCopy32" localSheetId="5" hidden="1">#REF!</definedName>
    <definedName name="XRefCopy32" hidden="1">#REF!</definedName>
    <definedName name="XRefCopy32Row" localSheetId="5" hidden="1">#REF!</definedName>
    <definedName name="XRefCopy32Row" hidden="1">#REF!</definedName>
    <definedName name="XRefCopy33Row" localSheetId="5" hidden="1">#REF!</definedName>
    <definedName name="XRefCopy33Row" hidden="1">#REF!</definedName>
    <definedName name="XRefCopy34Row" localSheetId="5" hidden="1">#REF!</definedName>
    <definedName name="XRefCopy34Row" hidden="1">#REF!</definedName>
    <definedName name="XRefCopy35Row" localSheetId="5" hidden="1">#REF!</definedName>
    <definedName name="XRefCopy35Row" hidden="1">#REF!</definedName>
    <definedName name="XRefCopy36Row" localSheetId="5" hidden="1">#REF!</definedName>
    <definedName name="XRefCopy36Row" hidden="1">#REF!</definedName>
    <definedName name="XRefCopy37Row" localSheetId="5" hidden="1">#REF!</definedName>
    <definedName name="XRefCopy37Row" hidden="1">#REF!</definedName>
    <definedName name="XRefCopy38Row" localSheetId="5" hidden="1">#REF!</definedName>
    <definedName name="XRefCopy38Row" hidden="1">#REF!</definedName>
    <definedName name="XRefCopy39Row" localSheetId="5" hidden="1">#REF!</definedName>
    <definedName name="XRefCopy39Row" hidden="1">#REF!</definedName>
    <definedName name="XRefCopy3Row" localSheetId="5" hidden="1">#REF!</definedName>
    <definedName name="XRefCopy3Row" hidden="1">#REF!</definedName>
    <definedName name="XRefCopy40Row" localSheetId="5" hidden="1">#REF!</definedName>
    <definedName name="XRefCopy40Row" hidden="1">#REF!</definedName>
    <definedName name="XRefCopy41Row" localSheetId="5" hidden="1">#REF!</definedName>
    <definedName name="XRefCopy41Row" hidden="1">#REF!</definedName>
    <definedName name="XRefCopy42Row" localSheetId="5" hidden="1">#REF!</definedName>
    <definedName name="XRefCopy42Row" hidden="1">#REF!</definedName>
    <definedName name="XRefCopy43Row" localSheetId="5" hidden="1">#REF!</definedName>
    <definedName name="XRefCopy43Row" hidden="1">#REF!</definedName>
    <definedName name="XRefCopy44Row" localSheetId="5" hidden="1">#REF!</definedName>
    <definedName name="XRefCopy44Row" hidden="1">#REF!</definedName>
    <definedName name="XRefCopy45Row" localSheetId="5" hidden="1">#REF!</definedName>
    <definedName name="XRefCopy45Row" hidden="1">#REF!</definedName>
    <definedName name="XRefCopy46Row" localSheetId="5" hidden="1">#REF!</definedName>
    <definedName name="XRefCopy46Row" hidden="1">#REF!</definedName>
    <definedName name="XRefCopy47Row" localSheetId="5" hidden="1">#REF!</definedName>
    <definedName name="XRefCopy47Row" hidden="1">#REF!</definedName>
    <definedName name="XRefCopy48Row" localSheetId="5" hidden="1">#REF!</definedName>
    <definedName name="XRefCopy48Row" hidden="1">#REF!</definedName>
    <definedName name="XRefCopy49Row" localSheetId="5" hidden="1">#REF!</definedName>
    <definedName name="XRefCopy49Row" hidden="1">#REF!</definedName>
    <definedName name="XRefCopy4Row" localSheetId="5" hidden="1">#REF!</definedName>
    <definedName name="XRefCopy4Row" hidden="1">#REF!</definedName>
    <definedName name="XRefCopy5" localSheetId="5" hidden="1">#REF!</definedName>
    <definedName name="XRefCopy5" hidden="1">#REF!</definedName>
    <definedName name="XRefCopy50Row" localSheetId="5" hidden="1">#REF!</definedName>
    <definedName name="XRefCopy50Row" hidden="1">#REF!</definedName>
    <definedName name="XRefCopy51Row" localSheetId="5" hidden="1">#REF!</definedName>
    <definedName name="XRefCopy51Row" hidden="1">#REF!</definedName>
    <definedName name="XRefCopy52Row" localSheetId="5" hidden="1">#REF!</definedName>
    <definedName name="XRefCopy52Row" hidden="1">#REF!</definedName>
    <definedName name="XRefCopy53Row" localSheetId="5" hidden="1">#REF!</definedName>
    <definedName name="XRefCopy53Row" hidden="1">#REF!</definedName>
    <definedName name="XRefCopy54Row" localSheetId="5" hidden="1">#REF!</definedName>
    <definedName name="XRefCopy54Row" hidden="1">#REF!</definedName>
    <definedName name="XRefCopy5Row" localSheetId="5" hidden="1">#REF!</definedName>
    <definedName name="XRefCopy5Row" hidden="1">#REF!</definedName>
    <definedName name="XRefCopy6" localSheetId="5" hidden="1">#REF!</definedName>
    <definedName name="XRefCopy6" hidden="1">#REF!</definedName>
    <definedName name="XRefCopy6Row" localSheetId="5" hidden="1">#REF!</definedName>
    <definedName name="XRefCopy6Row" hidden="1">#REF!</definedName>
    <definedName name="XRefCopy7Row" localSheetId="5" hidden="1">#REF!</definedName>
    <definedName name="XRefCopy7Row" hidden="1">#REF!</definedName>
    <definedName name="XRefCopy8Row" localSheetId="5" hidden="1">#REF!</definedName>
    <definedName name="XRefCopy8Row" hidden="1">#REF!</definedName>
    <definedName name="XRefCopy9Row" localSheetId="5" hidden="1">#REF!</definedName>
    <definedName name="XRefCopy9Row" hidden="1">#REF!</definedName>
    <definedName name="XRefCopyRangeCount" hidden="1">18</definedName>
    <definedName name="XRefPaste1" localSheetId="5" hidden="1">#REF!</definedName>
    <definedName name="XRefPaste1" hidden="1">#REF!</definedName>
    <definedName name="XRefPaste10Row" localSheetId="5" hidden="1">#REF!</definedName>
    <definedName name="XRefPaste10Row" hidden="1">#REF!</definedName>
    <definedName name="XRefPaste11Row" localSheetId="5" hidden="1">#REF!</definedName>
    <definedName name="XRefPaste11Row" hidden="1">#REF!</definedName>
    <definedName name="XRefPaste12" localSheetId="5" hidden="1">#REF!</definedName>
    <definedName name="XRefPaste12" hidden="1">#REF!</definedName>
    <definedName name="XRefPaste12Row" localSheetId="5" hidden="1">#REF!</definedName>
    <definedName name="XRefPaste12Row" hidden="1">#REF!</definedName>
    <definedName name="XRefPaste13" localSheetId="5" hidden="1">#REF!</definedName>
    <definedName name="XRefPaste13" hidden="1">#REF!</definedName>
    <definedName name="XRefPaste13Row" localSheetId="5" hidden="1">#REF!</definedName>
    <definedName name="XRefPaste13Row" hidden="1">#REF!</definedName>
    <definedName name="XRefPaste14" localSheetId="5" hidden="1">#REF!</definedName>
    <definedName name="XRefPaste14" hidden="1">#REF!</definedName>
    <definedName name="XRefPaste14Row" localSheetId="5" hidden="1">#REF!</definedName>
    <definedName name="XRefPaste14Row" hidden="1">#REF!</definedName>
    <definedName name="XRefPaste15Row" localSheetId="5" hidden="1">#REF!</definedName>
    <definedName name="XRefPaste15Row" hidden="1">#REF!</definedName>
    <definedName name="XRefPaste16" localSheetId="5" hidden="1">#REF!</definedName>
    <definedName name="XRefPaste16" hidden="1">#REF!</definedName>
    <definedName name="XRefPaste16Row" localSheetId="5" hidden="1">#REF!</definedName>
    <definedName name="XRefPaste16Row" hidden="1">#REF!</definedName>
    <definedName name="XRefPaste17Row" localSheetId="5" hidden="1">#REF!</definedName>
    <definedName name="XRefPaste17Row" hidden="1">#REF!</definedName>
    <definedName name="XRefPaste18Row" localSheetId="5" hidden="1">#REF!</definedName>
    <definedName name="XRefPaste18Row" hidden="1">#REF!</definedName>
    <definedName name="XRefPaste19" localSheetId="5" hidden="1">#REF!</definedName>
    <definedName name="XRefPaste19" hidden="1">#REF!</definedName>
    <definedName name="XRefPaste19Row" localSheetId="5" hidden="1">#REF!</definedName>
    <definedName name="XRefPaste19Row" hidden="1">#REF!</definedName>
    <definedName name="XRefPaste1Row" localSheetId="5" hidden="1">#REF!</definedName>
    <definedName name="XRefPaste1Row" hidden="1">#REF!</definedName>
    <definedName name="XRefPaste2" localSheetId="5" hidden="1">#REF!</definedName>
    <definedName name="XRefPaste2" hidden="1">#REF!</definedName>
    <definedName name="XRefPaste20Row" localSheetId="5" hidden="1">#REF!</definedName>
    <definedName name="XRefPaste20Row" hidden="1">#REF!</definedName>
    <definedName name="XRefPaste21" localSheetId="5" hidden="1">#REF!</definedName>
    <definedName name="XRefPaste21" hidden="1">#REF!</definedName>
    <definedName name="XRefPaste21Row" localSheetId="5" hidden="1">#REF!</definedName>
    <definedName name="XRefPaste21Row" hidden="1">#REF!</definedName>
    <definedName name="XRefPaste22" localSheetId="5" hidden="1">#REF!</definedName>
    <definedName name="XRefPaste22" hidden="1">#REF!</definedName>
    <definedName name="XRefPaste22Row" localSheetId="5" hidden="1">#REF!</definedName>
    <definedName name="XRefPaste22Row" hidden="1">#REF!</definedName>
    <definedName name="XRefPaste23" localSheetId="5" hidden="1">#REF!</definedName>
    <definedName name="XRefPaste23" hidden="1">#REF!</definedName>
    <definedName name="XRefPaste23Row" localSheetId="5" hidden="1">#REF!</definedName>
    <definedName name="XRefPaste23Row" hidden="1">#REF!</definedName>
    <definedName name="XRefPaste24" localSheetId="5" hidden="1">#REF!</definedName>
    <definedName name="XRefPaste24" hidden="1">#REF!</definedName>
    <definedName name="XRefPaste24Row" localSheetId="5" hidden="1">#REF!</definedName>
    <definedName name="XRefPaste24Row" hidden="1">#REF!</definedName>
    <definedName name="XRefPaste25Row" localSheetId="5" hidden="1">#REF!</definedName>
    <definedName name="XRefPaste25Row" hidden="1">#REF!</definedName>
    <definedName name="XRefPaste26Row" localSheetId="5" hidden="1">#REF!</definedName>
    <definedName name="XRefPaste26Row" hidden="1">#REF!</definedName>
    <definedName name="XRefPaste27Row" localSheetId="5" hidden="1">#REF!</definedName>
    <definedName name="XRefPaste27Row" hidden="1">#REF!</definedName>
    <definedName name="XRefPaste28Row" localSheetId="5" hidden="1">#REF!</definedName>
    <definedName name="XRefPaste28Row" hidden="1">#REF!</definedName>
    <definedName name="XRefPaste29" localSheetId="5" hidden="1">#REF!</definedName>
    <definedName name="XRefPaste29" hidden="1">#REF!</definedName>
    <definedName name="XRefPaste29Row" localSheetId="5" hidden="1">#REF!</definedName>
    <definedName name="XRefPaste29Row" hidden="1">#REF!</definedName>
    <definedName name="XRefPaste2Row" localSheetId="5" hidden="1">#REF!</definedName>
    <definedName name="XRefPaste2Row" hidden="1">#REF!</definedName>
    <definedName name="XRefPaste3" localSheetId="5" hidden="1">#REF!</definedName>
    <definedName name="XRefPaste3" hidden="1">#REF!</definedName>
    <definedName name="XRefPaste30" localSheetId="5" hidden="1">#REF!</definedName>
    <definedName name="XRefPaste30" hidden="1">#REF!</definedName>
    <definedName name="XRefPaste30Row" localSheetId="5" hidden="1">#REF!</definedName>
    <definedName name="XRefPaste30Row" localSheetId="1" hidden="1">#REF!</definedName>
    <definedName name="XRefPaste30Row" localSheetId="4" hidden="1">#REF!</definedName>
    <definedName name="XRefPaste30Row" hidden="1">#REF!</definedName>
    <definedName name="XRefPaste31Row" localSheetId="5" hidden="1">#REF!</definedName>
    <definedName name="XRefPaste31Row" hidden="1">#REF!</definedName>
    <definedName name="XRefPaste32Row" localSheetId="5" hidden="1">#REF!</definedName>
    <definedName name="XRefPaste32Row" hidden="1">#REF!</definedName>
    <definedName name="XRefPaste33Row" localSheetId="5" hidden="1">#REF!</definedName>
    <definedName name="XRefPaste33Row" hidden="1">#REF!</definedName>
    <definedName name="XRefPaste34Row" localSheetId="5" hidden="1">#REF!</definedName>
    <definedName name="XRefPaste34Row" hidden="1">#REF!</definedName>
    <definedName name="XRefPaste35Row" localSheetId="5" hidden="1">#REF!</definedName>
    <definedName name="XRefPaste35Row" hidden="1">#REF!</definedName>
    <definedName name="XRefPaste36Row" localSheetId="5" hidden="1">#REF!</definedName>
    <definedName name="XRefPaste36Row" hidden="1">#REF!</definedName>
    <definedName name="XRefPaste37Row" localSheetId="5" hidden="1">#REF!</definedName>
    <definedName name="XRefPaste37Row" hidden="1">#REF!</definedName>
    <definedName name="XRefPaste3Row" localSheetId="5" hidden="1">#REF!</definedName>
    <definedName name="XRefPaste3Row" hidden="1">#REF!</definedName>
    <definedName name="XRefPaste4Row" localSheetId="5" hidden="1">#REF!</definedName>
    <definedName name="XRefPaste4Row" hidden="1">#REF!</definedName>
    <definedName name="XRefPaste5Row" localSheetId="5" hidden="1">#REF!</definedName>
    <definedName name="XRefPaste5Row" hidden="1">#REF!</definedName>
    <definedName name="XRefPaste6Row" localSheetId="5" hidden="1">#REF!</definedName>
    <definedName name="XRefPaste6Row" hidden="1">#REF!</definedName>
    <definedName name="XRefPaste7Row" localSheetId="5" hidden="1">#REF!</definedName>
    <definedName name="XRefPaste7Row" hidden="1">#REF!</definedName>
    <definedName name="XRefPaste8Row" localSheetId="5" hidden="1">#REF!</definedName>
    <definedName name="XRefPaste8Row" hidden="1">#REF!</definedName>
    <definedName name="XRefPaste9Row" localSheetId="5" hidden="1">#REF!</definedName>
    <definedName name="XRefPaste9Row" hidden="1">#REF!</definedName>
    <definedName name="XRefPasteRangeCount" hidden="1">14</definedName>
    <definedName name="ｘｘｘ" localSheetId="5" hidden="1">#REF!</definedName>
    <definedName name="ｘｘｘ" hidden="1">#REF!</definedName>
    <definedName name="ｘｘｘｘｘｘｘｘｘｘｘｘｘｘ" localSheetId="5" hidden="1">#REF!</definedName>
    <definedName name="ｘｘｘｘｘｘｘｘｘｘｘｘｘｘ" hidden="1">#REF!</definedName>
    <definedName name="ｙ" localSheetId="5" hidden="1">#REF!</definedName>
    <definedName name="ｙ" hidden="1">#REF!</definedName>
    <definedName name="ｚ" localSheetId="5" hidden="1">#REF!</definedName>
    <definedName name="ｚ" hidden="1">#REF!</definedName>
    <definedName name="ZZZ" localSheetId="5" hidden="1">#REF!</definedName>
    <definedName name="ZZZ" hidden="1">#REF!</definedName>
    <definedName name="あああ" localSheetId="5" hidden="1">#REF!</definedName>
    <definedName name="あああ" hidden="1">#REF!</definedName>
    <definedName name="ああああ" localSheetId="5" hidden="1">#REF!</definedName>
    <definedName name="ああああ" hidden="1">#REF!</definedName>
    <definedName name="サンプル" localSheetId="5" hidden="1">#REF!</definedName>
    <definedName name="サンプル" hidden="1">#REF!</definedName>
    <definedName name="タスクドキュメント１" localSheetId="5" hidden="1">#REF!</definedName>
    <definedName name="タスクドキュメント１" hidden="1">#REF!</definedName>
    <definedName name="プレーヤー区分" localSheetId="5"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5" hidden="1">#REF!</definedName>
    <definedName name="安藤" localSheetId="1" hidden="1">#REF!</definedName>
    <definedName name="安藤" localSheetId="4" hidden="1">#REF!</definedName>
    <definedName name="安藤" hidden="1">#REF!</definedName>
    <definedName name="改ページ" localSheetId="5" hidden="1">#REF!</definedName>
    <definedName name="改ページ" hidden="1">#REF!</definedName>
    <definedName name="外部ユーザ入力情報新" localSheetId="5" hidden="1">#REF!</definedName>
    <definedName name="外部ユーザ入力情報新" hidden="1">#REF!</definedName>
    <definedName name="関連表" localSheetId="5" hidden="1">#REF!</definedName>
    <definedName name="関連表" hidden="1">#REF!</definedName>
    <definedName name="共通部" localSheetId="5"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5" hidden="1">#REF!</definedName>
    <definedName name="更新履歴" localSheetId="1" hidden="1">#REF!</definedName>
    <definedName name="更新履歴" localSheetId="4" hidden="1">#REF!</definedName>
    <definedName name="更新履歴" hidden="1">#REF!</definedName>
    <definedName name="項目条件" localSheetId="5" hidden="1">#REF!</definedName>
    <definedName name="項目条件" hidden="1">#REF!</definedName>
    <definedName name="参考出力イメージ" localSheetId="5" hidden="1">#REF!</definedName>
    <definedName name="参考出力イメージ" hidden="1">#REF!</definedName>
    <definedName name="資料" localSheetId="5" hidden="1">#REF!</definedName>
    <definedName name="資料" hidden="1">#REF!</definedName>
    <definedName name="住所区分" localSheetId="5" hidden="1">#REF!</definedName>
    <definedName name="住所区分" hidden="1">#REF!</definedName>
    <definedName name="詳細" localSheetId="5" hidden="1">#REF!</definedName>
    <definedName name="詳細" hidden="1">#REF!</definedName>
    <definedName name="束原" localSheetId="5"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5" hidden="1">#REF!</definedName>
    <definedName name="汎用共通部" localSheetId="1" hidden="1">#REF!</definedName>
    <definedName name="汎用共通部" localSheetId="4" hidden="1">#REF!</definedName>
    <definedName name="汎用共通部" hidden="1">#REF!</definedName>
    <definedName name="表1" localSheetId="5" hidden="1">#REF!</definedName>
    <definedName name="表1" hidden="1">#REF!</definedName>
    <definedName name="補足説明※２" localSheetId="5"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62" l="1"/>
  <c r="G29" i="62"/>
  <c r="G13" i="62" l="1"/>
  <c r="C18" i="35" l="1"/>
  <c r="E34" i="35"/>
  <c r="E33" i="35"/>
  <c r="E32" i="35"/>
  <c r="E31" i="35"/>
  <c r="N6" i="35"/>
  <c r="N5" i="35"/>
  <c r="N4" i="35"/>
  <c r="B29" i="68"/>
  <c r="B30" i="68"/>
  <c r="B31" i="68"/>
  <c r="B32" i="68"/>
  <c r="B33" i="68"/>
  <c r="B34" i="68"/>
  <c r="B35" i="68"/>
  <c r="B36" i="68"/>
  <c r="B37" i="68"/>
  <c r="B38" i="68"/>
  <c r="B39" i="68"/>
  <c r="B40" i="68"/>
  <c r="B41" i="68"/>
  <c r="B42" i="68"/>
  <c r="B43" i="68"/>
  <c r="B44" i="68"/>
  <c r="B45" i="68"/>
  <c r="B46" i="68"/>
  <c r="B47" i="68"/>
  <c r="B48" i="68"/>
  <c r="B48" i="67"/>
  <c r="B47" i="67"/>
  <c r="B46" i="67"/>
  <c r="B45" i="67"/>
  <c r="B44" i="67"/>
  <c r="B43" i="67"/>
  <c r="B42" i="67"/>
  <c r="B41" i="67"/>
  <c r="B40" i="67"/>
  <c r="B39" i="67"/>
  <c r="B38" i="67"/>
  <c r="B37" i="67"/>
  <c r="B36" i="67"/>
  <c r="B35" i="67"/>
  <c r="B34" i="67"/>
  <c r="B33" i="67"/>
  <c r="B32" i="67"/>
  <c r="B31" i="67"/>
  <c r="B30" i="67"/>
  <c r="B29" i="67"/>
  <c r="P28" i="35" l="1"/>
  <c r="N28" i="35"/>
  <c r="K28" i="35"/>
  <c r="H28" i="35"/>
  <c r="F28" i="35"/>
  <c r="C28" i="35"/>
  <c r="G7" i="62"/>
  <c r="G6" i="62"/>
  <c r="G8" i="62" l="1" a="1"/>
  <c r="G8" i="62" s="1"/>
  <c r="G9" i="62" a="1"/>
  <c r="G9" i="62" s="1"/>
  <c r="H38" i="62" s="1"/>
  <c r="Q10" i="62" a="1"/>
  <c r="Q10" i="62" s="1"/>
  <c r="H30" i="62" l="1"/>
  <c r="G30" i="62"/>
  <c r="H28" i="62"/>
  <c r="G28" i="62"/>
  <c r="H27" i="62"/>
  <c r="G27" i="62"/>
  <c r="H26" i="62"/>
  <c r="G26" i="62"/>
  <c r="H25" i="62"/>
  <c r="G25" i="62"/>
  <c r="H24" i="62"/>
  <c r="G24" i="62"/>
  <c r="B48" i="63"/>
  <c r="B47" i="63"/>
  <c r="B46" i="63"/>
  <c r="B45" i="63"/>
  <c r="B44" i="63"/>
  <c r="B43" i="63"/>
  <c r="B42" i="63"/>
  <c r="B41" i="63"/>
  <c r="B40" i="63"/>
  <c r="B39" i="63"/>
  <c r="B38" i="63"/>
  <c r="B37" i="63"/>
  <c r="B36" i="63"/>
  <c r="B35" i="63"/>
  <c r="B34" i="63"/>
  <c r="B33" i="63"/>
  <c r="B32" i="63"/>
  <c r="B31" i="63"/>
  <c r="B30" i="63"/>
  <c r="B29" i="63"/>
  <c r="H21" i="62"/>
  <c r="G21" i="62"/>
  <c r="H20" i="62"/>
  <c r="G20" i="62"/>
  <c r="H23" i="62"/>
  <c r="G23" i="62"/>
  <c r="H22" i="62"/>
  <c r="G22" i="62"/>
  <c r="H19" i="62"/>
  <c r="G19" i="62"/>
  <c r="H18" i="62"/>
  <c r="G18" i="62"/>
  <c r="G14" i="62"/>
  <c r="B48" i="64"/>
  <c r="B47" i="64"/>
  <c r="B46" i="64"/>
  <c r="B45" i="64"/>
  <c r="B44" i="64"/>
  <c r="B43" i="64"/>
  <c r="B42" i="64"/>
  <c r="B41" i="64"/>
  <c r="B40" i="64"/>
  <c r="B39" i="64"/>
  <c r="B38" i="64"/>
  <c r="B37" i="64"/>
  <c r="B36" i="64"/>
  <c r="B35" i="64"/>
  <c r="B34" i="64"/>
  <c r="B33" i="64"/>
  <c r="B32" i="64"/>
  <c r="B31" i="64"/>
  <c r="B30" i="64"/>
  <c r="B29" i="64"/>
  <c r="P16" i="62" l="1"/>
  <c r="P10" i="62"/>
  <c r="T4" i="62" s="1"/>
  <c r="P13" i="62"/>
  <c r="G37" i="62"/>
  <c r="G36" i="62"/>
  <c r="H49" i="11" s="1"/>
  <c r="H50" i="11" l="1"/>
  <c r="T7" i="62"/>
  <c r="T5" i="62"/>
  <c r="R10" i="62" s="1"/>
  <c r="G38" i="62" s="1"/>
  <c r="T6" i="62"/>
  <c r="H51" i="11" l="1"/>
  <c r="Q2" i="35"/>
  <c r="O2" i="35"/>
  <c r="L2" i="35"/>
  <c r="G41" i="62"/>
  <c r="G42" i="62" s="1"/>
  <c r="H53" i="11" l="1"/>
  <c r="G40" i="62"/>
  <c r="H52" i="11" s="1"/>
  <c r="G44" i="62" l="1"/>
  <c r="H55" i="11" s="1"/>
  <c r="C37" i="35" s="1"/>
  <c r="G45" i="62" l="1"/>
  <c r="H56" i="11" s="1"/>
  <c r="C40" i="35" s="1"/>
  <c r="H46" i="62" l="1"/>
  <c r="G46" i="62" s="1"/>
  <c r="H54" i="11" l="1"/>
  <c r="H57" i="1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<sst xmlns="http://schemas.openxmlformats.org/spreadsheetml/2006/main" count="982" uniqueCount="288">
  <si>
    <t>e</t>
    <phoneticPr fontId="4"/>
  </si>
  <si>
    <r>
      <rPr>
        <u/>
        <sz val="11"/>
        <color theme="10"/>
        <rFont val="Yu Gothic UI"/>
        <family val="3"/>
        <charset val="128"/>
      </rPr>
      <t>【自動反映】様式第</t>
    </r>
    <r>
      <rPr>
        <u/>
        <sz val="11"/>
        <color theme="10"/>
        <rFont val="Calibri"/>
        <family val="2"/>
      </rPr>
      <t>1.</t>
    </r>
    <r>
      <rPr>
        <u/>
        <sz val="11"/>
        <color theme="10"/>
        <rFont val="Yu Gothic UI"/>
        <family val="3"/>
        <charset val="128"/>
      </rPr>
      <t>交付申請書へ</t>
    </r>
    <phoneticPr fontId="4"/>
  </si>
  <si>
    <t>中小企業生産性革命推進事業 事業承継・M&amp;A補助金(14次公募) 事業承継促進枠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40">
      <t>ジギョウショウケイソクシンワク</t>
    </rPh>
    <rPh sb="41" eb="43">
      <t>ヨウシキ</t>
    </rPh>
    <rPh sb="43" eb="44">
      <t>ダイ</t>
    </rPh>
    <rPh sb="46" eb="48">
      <t>コウフ</t>
    </rPh>
    <rPh sb="48" eb="51">
      <t>シンセイショ</t>
    </rPh>
    <phoneticPr fontId="4"/>
  </si>
  <si>
    <t>＜記載に際しての注意＞</t>
    <rPh sb="1" eb="3">
      <t>キサイ</t>
    </rPh>
    <rPh sb="4" eb="5">
      <t>サイ</t>
    </rPh>
    <rPh sb="8" eb="10">
      <t>チュウイ</t>
    </rPh>
    <phoneticPr fontId="4"/>
  </si>
  <si>
    <t>必須</t>
    <rPh sb="0" eb="2">
      <t>ヒッス</t>
    </rPh>
    <phoneticPr fontId="9"/>
  </si>
  <si>
    <t>　・・・　回答必須の項目となりますので、入力漏れ等が無いよう、必ず全ての項目に回答を記載してください。</t>
    <phoneticPr fontId="9"/>
  </si>
  <si>
    <t>該当必須</t>
    <rPh sb="0" eb="2">
      <t>ガイトウ</t>
    </rPh>
    <rPh sb="2" eb="4">
      <t>ヒッス</t>
    </rPh>
    <phoneticPr fontId="9"/>
  </si>
  <si>
    <t>　・・・　条件に該当する場合は回答必須の項目となりますので、該当時は必ず回答を記載してください。</t>
    <rPh sb="30" eb="33">
      <t>ガイトウジ</t>
    </rPh>
    <rPh sb="34" eb="35">
      <t>カナラ</t>
    </rPh>
    <phoneticPr fontId="9"/>
  </si>
  <si>
    <t>入力不要</t>
    <rPh sb="0" eb="2">
      <t>ニュウリョク</t>
    </rPh>
    <rPh sb="2" eb="4">
      <t>フヨウ</t>
    </rPh>
    <phoneticPr fontId="9"/>
  </si>
  <si>
    <t>　・・・　入力不要の項目（行）となります。</t>
    <rPh sb="10" eb="12">
      <t>コウモク</t>
    </rPh>
    <phoneticPr fontId="9"/>
  </si>
  <si>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4"/>
  </si>
  <si>
    <t>■J列の「Jグランツ上のラベル（項目）名」に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9"/>
  </si>
  <si>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9"/>
  </si>
  <si>
    <t xml:space="preserve"> </t>
    <phoneticPr fontId="4"/>
  </si>
  <si>
    <t>0.記入日（ご記入いただいた日付を「様式第1.交付申請書」の提出日とします）</t>
    <rPh sb="2" eb="5">
      <t>キニュウビ</t>
    </rPh>
    <phoneticPr fontId="4"/>
  </si>
  <si>
    <t>必須／
該当必須</t>
    <rPh sb="0" eb="2">
      <t>ヒッス</t>
    </rPh>
    <rPh sb="4" eb="8">
      <t>ガイトウヒッス</t>
    </rPh>
    <phoneticPr fontId="4"/>
  </si>
  <si>
    <t>記載項目</t>
    <rPh sb="0" eb="2">
      <t>コウモク</t>
    </rPh>
    <phoneticPr fontId="4"/>
  </si>
  <si>
    <t>記載パターン</t>
    <rPh sb="0" eb="2">
      <t>キサイ</t>
    </rPh>
    <phoneticPr fontId="4"/>
  </si>
  <si>
    <t>申請者記載欄</t>
    <rPh sb="0" eb="3">
      <t>シンセイ_x0000__x0000_</t>
    </rPh>
    <rPh sb="3" eb="5">
      <t/>
    </rPh>
    <phoneticPr fontId="4"/>
  </si>
  <si>
    <t>記載に関する補足・記載例等</t>
    <rPh sb="0" eb="2">
      <t>キサイ</t>
    </rPh>
    <rPh sb="3" eb="4">
      <t>カン</t>
    </rPh>
    <rPh sb="6" eb="8">
      <t>ホソク</t>
    </rPh>
    <rPh sb="9" eb="12">
      <t>キサイレイ</t>
    </rPh>
    <rPh sb="12" eb="13">
      <t>トウ</t>
    </rPh>
    <phoneticPr fontId="4"/>
  </si>
  <si>
    <t>Jグランツ上のラベル（項目名）</t>
    <rPh sb="5" eb="6">
      <t>ジョウ</t>
    </rPh>
    <rPh sb="11" eb="13">
      <t>コウモク</t>
    </rPh>
    <rPh sb="13" eb="14">
      <t>メイ</t>
    </rPh>
    <phoneticPr fontId="4"/>
  </si>
  <si>
    <t>記入日（年）</t>
    <rPh sb="0" eb="3">
      <t>キニュウビ</t>
    </rPh>
    <rPh sb="4" eb="5">
      <t>ネン</t>
    </rPh>
    <phoneticPr fontId="4"/>
  </si>
  <si>
    <t>記述式</t>
    <rPh sb="0" eb="2">
      <t>キジュツ</t>
    </rPh>
    <rPh sb="2" eb="3">
      <t>シキ</t>
    </rPh>
    <phoneticPr fontId="4"/>
  </si>
  <si>
    <t>半角数字4桁で入力してください。（西暦4桁）</t>
    <phoneticPr fontId="4"/>
  </si>
  <si>
    <t>ー</t>
    <phoneticPr fontId="4"/>
  </si>
  <si>
    <t>記入日（月）</t>
    <rPh sb="0" eb="3">
      <t>キニュウビ</t>
    </rPh>
    <rPh sb="4" eb="5">
      <t>ガツ</t>
    </rPh>
    <phoneticPr fontId="4"/>
  </si>
  <si>
    <t>半角数字2桁で入力してください。</t>
    <phoneticPr fontId="4"/>
  </si>
  <si>
    <t>記入日（日）</t>
    <rPh sb="4" eb="5">
      <t>ヒ</t>
    </rPh>
    <phoneticPr fontId="4"/>
  </si>
  <si>
    <t>1.公募申請_申請内容</t>
    <rPh sb="2" eb="4">
      <t>コウボ</t>
    </rPh>
    <rPh sb="4" eb="6">
      <t>シンセイ</t>
    </rPh>
    <rPh sb="7" eb="9">
      <t>シンセイ</t>
    </rPh>
    <rPh sb="9" eb="11">
      <t>ナイヨウ</t>
    </rPh>
    <phoneticPr fontId="4"/>
  </si>
  <si>
    <t>補助率に関する要件</t>
    <rPh sb="0" eb="3">
      <t>ホジョリツ</t>
    </rPh>
    <rPh sb="4" eb="5">
      <t>カン</t>
    </rPh>
    <rPh sb="7" eb="9">
      <t>ヨウケン</t>
    </rPh>
    <phoneticPr fontId="4"/>
  </si>
  <si>
    <t>選択式</t>
    <rPh sb="0" eb="3">
      <t>センタクシキ</t>
    </rPh>
    <phoneticPr fontId="4"/>
  </si>
  <si>
    <t>公募申請時の申請内容を選択してください。
※公募申請フォーム「0522_補助率に関する要件として、該当するものを選択してください。」をご参照ください。
①を選択されていた場合には補助率は2/3以内、②を選択していた場合には補助率は1/2以内となります。</t>
    <rPh sb="6" eb="8">
      <t>シンセイ</t>
    </rPh>
    <rPh sb="8" eb="10">
      <t>ナイヨウ</t>
    </rPh>
    <rPh sb="11" eb="13">
      <t>センタク</t>
    </rPh>
    <rPh sb="22" eb="26">
      <t>コウボシンセイ</t>
    </rPh>
    <rPh sb="68" eb="70">
      <t>サンショウ</t>
    </rPh>
    <rPh sb="78" eb="80">
      <t>センタク</t>
    </rPh>
    <rPh sb="85" eb="87">
      <t>バアイ</t>
    </rPh>
    <rPh sb="89" eb="92">
      <t>ホジョリツ</t>
    </rPh>
    <rPh sb="96" eb="98">
      <t>イナイ</t>
    </rPh>
    <phoneticPr fontId="4"/>
  </si>
  <si>
    <t>①中小企業基本法上の小規模企業者に該当する</t>
    <rPh sb="1" eb="9">
      <t>チュウショウキギョウキホンホウジョウ</t>
    </rPh>
    <rPh sb="10" eb="13">
      <t>ショウキボ</t>
    </rPh>
    <rPh sb="13" eb="16">
      <t>キギョウシャ</t>
    </rPh>
    <rPh sb="17" eb="19">
      <t>ガイトウ</t>
    </rPh>
    <phoneticPr fontId="4"/>
  </si>
  <si>
    <t>②中小企業基本法上の小規模企業者に該当しない</t>
    <rPh sb="1" eb="9">
      <t>チュウショウキギョウキホンホウジョウ</t>
    </rPh>
    <rPh sb="10" eb="16">
      <t>ショウキボキギョウシャ</t>
    </rPh>
    <rPh sb="17" eb="19">
      <t>ガイトウ</t>
    </rPh>
    <phoneticPr fontId="4"/>
  </si>
  <si>
    <t>補助上限額に関する要件</t>
    <rPh sb="0" eb="2">
      <t>ホジョ</t>
    </rPh>
    <rPh sb="2" eb="5">
      <t>ジョウゲンガク</t>
    </rPh>
    <rPh sb="6" eb="7">
      <t>カン</t>
    </rPh>
    <rPh sb="9" eb="11">
      <t>ヨウケン</t>
    </rPh>
    <phoneticPr fontId="4"/>
  </si>
  <si>
    <t>公募申請時の申請内容を選択してください。
※公募申請フォーム[0551_補助事業期間における賃上げ実施の有無]をご参照ください。
①を選択されていた場合には補助上限額は1千万円、②を選択していた場合には補助上限額は8百万円となります。</t>
    <rPh sb="6" eb="8">
      <t>シンセイ</t>
    </rPh>
    <rPh sb="8" eb="10">
      <t>ナイヨウ</t>
    </rPh>
    <rPh sb="11" eb="13">
      <t>センタク</t>
    </rPh>
    <rPh sb="22" eb="26">
      <t>コウボシンセイ</t>
    </rPh>
    <rPh sb="36" eb="42">
      <t>ホジョジギョウキカン</t>
    </rPh>
    <rPh sb="46" eb="48">
      <t>チンア</t>
    </rPh>
    <rPh sb="49" eb="51">
      <t>ジッシ</t>
    </rPh>
    <rPh sb="52" eb="54">
      <t>ウム</t>
    </rPh>
    <rPh sb="57" eb="59">
      <t>サンショウ</t>
    </rPh>
    <rPh sb="67" eb="69">
      <t>センタク</t>
    </rPh>
    <rPh sb="74" eb="76">
      <t>バアイ</t>
    </rPh>
    <rPh sb="85" eb="88">
      <t>センマンエン</t>
    </rPh>
    <rPh sb="103" eb="106">
      <t>ジョウゲンガク</t>
    </rPh>
    <rPh sb="108" eb="111">
      <t>ヒャクマンエン</t>
    </rPh>
    <phoneticPr fontId="4"/>
  </si>
  <si>
    <t>①賃上げを実施する</t>
    <rPh sb="1" eb="3">
      <t>チンア</t>
    </rPh>
    <rPh sb="5" eb="7">
      <t>ジッシ</t>
    </rPh>
    <phoneticPr fontId="4"/>
  </si>
  <si>
    <t>②賃上げを実施しない</t>
    <rPh sb="1" eb="3">
      <t>チンア</t>
    </rPh>
    <rPh sb="5" eb="7">
      <t>ジッシ</t>
    </rPh>
    <phoneticPr fontId="4"/>
  </si>
  <si>
    <t>補助対象経費（事業費）の合計額（単位：円）</t>
  </si>
  <si>
    <t>半角数字で入力してください。
公募申請時の金額を入力してください。
※公募申請フォーム[5010_補助対象経費（事業費）の合計額（単位：円）]をご参照ください。</t>
    <phoneticPr fontId="1"/>
  </si>
  <si>
    <t>1010_Ⅰ.事業費の申請経費の合計金額</t>
    <phoneticPr fontId="4"/>
  </si>
  <si>
    <t>事業費の交付予定額（単位：円）</t>
    <rPh sb="0" eb="3">
      <t>ジギョウヒ</t>
    </rPh>
    <rPh sb="4" eb="6">
      <t>コウフ</t>
    </rPh>
    <rPh sb="6" eb="8">
      <t>ヨテイ</t>
    </rPh>
    <rPh sb="8" eb="9">
      <t>ガク</t>
    </rPh>
    <rPh sb="10" eb="12">
      <t>タンイ</t>
    </rPh>
    <rPh sb="13" eb="14">
      <t>エン</t>
    </rPh>
    <phoneticPr fontId="4"/>
  </si>
  <si>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</si>
  <si>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1020_Ⅰ.事業費の交付予定額</t>
    <phoneticPr fontId="4"/>
  </si>
  <si>
    <t>補助対象経費（廃業費）の合計額（単位：円）</t>
  </si>
  <si>
    <t>半角数字で入力してください。
公募申請時の金額を入力してください。
※公募申請フォーム[5410_補助対象経費（廃業費）の合計額（単位：円）]をご参照ください。
経費が無い場合、「0」と入力してください。</t>
    <phoneticPr fontId="1"/>
  </si>
  <si>
    <t>1050_Ⅱ.廃業費（併用申請）の申請経費の合計金額</t>
    <phoneticPr fontId="4"/>
  </si>
  <si>
    <t>廃業費の交付予定額（単位：円）</t>
    <phoneticPr fontId="4"/>
  </si>
  <si>
    <t>半角数字で入力してください。
公募申請時の金額を入力してください。
※公募申請フォーム[5420_廃業費の交付予定額（単位：円）]をご参照ください。
経費が無い場合、「0」と入力してください。</t>
    <phoneticPr fontId="1"/>
  </si>
  <si>
    <t>1060_Ⅱ.廃業費（併用申請）の交付予定金額</t>
    <phoneticPr fontId="4"/>
  </si>
  <si>
    <t>2.交付申請_補助事業者情報</t>
    <rPh sb="2" eb="6">
      <t>コウフシンセイ</t>
    </rPh>
    <rPh sb="7" eb="12">
      <t>ホジョジギョウシャ</t>
    </rPh>
    <rPh sb="12" eb="14">
      <t>ジョウホウ</t>
    </rPh>
    <phoneticPr fontId="4"/>
  </si>
  <si>
    <t>交付申請番号</t>
    <rPh sb="0" eb="6">
      <t>コウフシンセイバンゴウ</t>
    </rPh>
    <phoneticPr fontId="4"/>
  </si>
  <si>
    <t>『採択通知書』に記載のある「交付申請番号」を入力してください。</t>
    <phoneticPr fontId="4"/>
  </si>
  <si>
    <t>0110_交付申請番号</t>
  </si>
  <si>
    <t>補助事業者名</t>
    <rPh sb="0" eb="6">
      <t>ホジョジギョウシャメイ</t>
    </rPh>
    <phoneticPr fontId="4"/>
  </si>
  <si>
    <t>『採択通知書』に記載のある「補助事業者名」を入力してください。</t>
    <phoneticPr fontId="4"/>
  </si>
  <si>
    <t>0120_補助事業者名</t>
    <rPh sb="5" eb="10">
      <t>ホジョジギョウシャ</t>
    </rPh>
    <rPh sb="10" eb="11">
      <t>メイ</t>
    </rPh>
    <phoneticPr fontId="3"/>
  </si>
  <si>
    <t>共同申請者名</t>
    <rPh sb="0" eb="6">
      <t>キョウドウシンセイシャメイ</t>
    </rPh>
    <phoneticPr fontId="4"/>
  </si>
  <si>
    <t>『採択通知書』に記載のある場合、「共同申請者名」を入力してください。
※複数記載がある場合は『;』(半角セミコロン)で区切って入力してください。</t>
    <phoneticPr fontId="4"/>
  </si>
  <si>
    <t>0130_共同申請者名</t>
  </si>
  <si>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4"/>
  </si>
  <si>
    <t>補助事業の目的及び内容</t>
    <rPh sb="0" eb="4">
      <t>ホジョジギョウ</t>
    </rPh>
    <rPh sb="5" eb="7">
      <t>モクテキ</t>
    </rPh>
    <rPh sb="7" eb="8">
      <t>オヨ</t>
    </rPh>
    <rPh sb="9" eb="11">
      <t>ナイヨウ</t>
    </rPh>
    <phoneticPr fontId="4"/>
  </si>
  <si>
    <t>記述式</t>
    <rPh sb="0" eb="3">
      <t>キジュツシキ</t>
    </rPh>
    <phoneticPr fontId="4"/>
  </si>
  <si>
    <t>補助事業の目的及び内容を簡潔に記載してください。</t>
    <rPh sb="0" eb="4">
      <t>ホジョジギョウ</t>
    </rPh>
    <rPh sb="7" eb="8">
      <t>オヨ</t>
    </rPh>
    <rPh sb="9" eb="11">
      <t>ナイヨウ</t>
    </rPh>
    <rPh sb="12" eb="14">
      <t>カンケツ</t>
    </rPh>
    <phoneticPr fontId="4"/>
  </si>
  <si>
    <t>2.1.1</t>
    <phoneticPr fontId="4"/>
  </si>
  <si>
    <t>補助事業の開始予定日（年）</t>
    <rPh sb="0" eb="4">
      <t>ホジョジギョウ</t>
    </rPh>
    <rPh sb="5" eb="7">
      <t>カイシ</t>
    </rPh>
    <rPh sb="7" eb="10">
      <t>ヨテイビ</t>
    </rPh>
    <rPh sb="11" eb="12">
      <t>ネン</t>
    </rPh>
    <phoneticPr fontId="4"/>
  </si>
  <si>
    <t>半角数字4桁で入力してください。</t>
    <rPh sb="0" eb="2">
      <t>ハンカク</t>
    </rPh>
    <rPh sb="2" eb="4">
      <t>スウジ</t>
    </rPh>
    <rPh sb="5" eb="6">
      <t>ケタ</t>
    </rPh>
    <rPh sb="7" eb="9">
      <t>ニュウリョク</t>
    </rPh>
    <phoneticPr fontId="1"/>
  </si>
  <si>
    <t>2.1.2</t>
    <phoneticPr fontId="4"/>
  </si>
  <si>
    <t>補助事業の開始予定日（月）</t>
    <rPh sb="0" eb="4">
      <t>ホジョジギョウ</t>
    </rPh>
    <rPh sb="5" eb="7">
      <t>カイシ</t>
    </rPh>
    <rPh sb="7" eb="10">
      <t>ヨテイビ</t>
    </rPh>
    <rPh sb="11" eb="12">
      <t>ツキ</t>
    </rPh>
    <phoneticPr fontId="4"/>
  </si>
  <si>
    <t>半角数字2桁で入力してください。</t>
    <rPh sb="0" eb="2">
      <t>ハンカク</t>
    </rPh>
    <rPh sb="2" eb="4">
      <t>スウジ</t>
    </rPh>
    <rPh sb="5" eb="6">
      <t>ケタ</t>
    </rPh>
    <rPh sb="7" eb="9">
      <t>ニュウリョク</t>
    </rPh>
    <phoneticPr fontId="1"/>
  </si>
  <si>
    <t>2.1.3</t>
    <phoneticPr fontId="4"/>
  </si>
  <si>
    <t>補助事業の開始予定日（日）</t>
    <rPh sb="0" eb="4">
      <t>ホジョジギョウ</t>
    </rPh>
    <rPh sb="5" eb="7">
      <t>カイシ</t>
    </rPh>
    <rPh sb="7" eb="10">
      <t>ヨテイビ</t>
    </rPh>
    <rPh sb="11" eb="12">
      <t>ヒ</t>
    </rPh>
    <phoneticPr fontId="4"/>
  </si>
  <si>
    <t>2.2.1</t>
    <phoneticPr fontId="4"/>
  </si>
  <si>
    <t>補助事業の完了予定日（年）</t>
    <rPh sb="0" eb="4">
      <t>ホジョジギョウ</t>
    </rPh>
    <rPh sb="5" eb="7">
      <t>カンリョウ</t>
    </rPh>
    <rPh sb="7" eb="10">
      <t>ヨテイビ</t>
    </rPh>
    <rPh sb="11" eb="12">
      <t>ネン</t>
    </rPh>
    <phoneticPr fontId="4"/>
  </si>
  <si>
    <t>2.2.2</t>
    <phoneticPr fontId="4"/>
  </si>
  <si>
    <t>補助事業の完了予定日（月）</t>
    <rPh sb="0" eb="4">
      <t>ホジョジギョウ</t>
    </rPh>
    <rPh sb="5" eb="7">
      <t>カンリョウ</t>
    </rPh>
    <rPh sb="7" eb="10">
      <t>ヨテイビ</t>
    </rPh>
    <rPh sb="11" eb="12">
      <t>ツキ</t>
    </rPh>
    <phoneticPr fontId="4"/>
  </si>
  <si>
    <t>2.2.3</t>
    <phoneticPr fontId="4"/>
  </si>
  <si>
    <t>補助事業の完了予定日（日）</t>
    <rPh sb="0" eb="4">
      <t>ホジョジギョウ</t>
    </rPh>
    <rPh sb="5" eb="7">
      <t>カンリョウ</t>
    </rPh>
    <rPh sb="7" eb="10">
      <t>ヨテイビ</t>
    </rPh>
    <rPh sb="11" eb="12">
      <t>ヒ</t>
    </rPh>
    <phoneticPr fontId="4"/>
  </si>
  <si>
    <t>補助事業実施場所に係る住所</t>
    <rPh sb="0" eb="4">
      <t>ホジョジギョウ</t>
    </rPh>
    <rPh sb="4" eb="8">
      <t>ジッシバショ</t>
    </rPh>
    <rPh sb="9" eb="10">
      <t>カカ</t>
    </rPh>
    <rPh sb="11" eb="13">
      <t>ジュウショ</t>
    </rPh>
    <phoneticPr fontId="4"/>
  </si>
  <si>
    <t>全角文字で入力してください。</t>
    <rPh sb="0" eb="4">
      <t>ゼンカクモジ</t>
    </rPh>
    <rPh sb="5" eb="7">
      <t>ニュウリョク</t>
    </rPh>
    <phoneticPr fontId="4"/>
  </si>
  <si>
    <t>（実施場所が複数ある場合）
補助事業実施場所に係る住所②</t>
    <rPh sb="1" eb="3">
      <t>ジッシ</t>
    </rPh>
    <rPh sb="3" eb="5">
      <t>バショ</t>
    </rPh>
    <rPh sb="6" eb="8">
      <t>フクスウ</t>
    </rPh>
    <rPh sb="10" eb="12">
      <t>バアイ</t>
    </rPh>
    <phoneticPr fontId="4"/>
  </si>
  <si>
    <t>（実施場所が複数ある場合）
補助事業実施場所に係る住所③</t>
    <phoneticPr fontId="4"/>
  </si>
  <si>
    <t>（実施場所が複数ある場合）
補助事業実施場所に係る住所④</t>
    <phoneticPr fontId="4"/>
  </si>
  <si>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2"/>
  </si>
  <si>
    <t>自動反映式</t>
    <rPh sb="0" eb="2">
      <t>ジドウ</t>
    </rPh>
    <rPh sb="2" eb="4">
      <t>ハンエイ</t>
    </rPh>
    <rPh sb="4" eb="5">
      <t>シキ</t>
    </rPh>
    <phoneticPr fontId="4"/>
  </si>
  <si>
    <t>経費明細表より自動で入力されます。</t>
    <rPh sb="0" eb="5">
      <t>ケイヒメイサイヒョウ</t>
    </rPh>
    <rPh sb="7" eb="9">
      <t>ジドウ</t>
    </rPh>
    <rPh sb="10" eb="12">
      <t>ニュウリョク</t>
    </rPh>
    <phoneticPr fontId="4"/>
  </si>
  <si>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1"/>
  </si>
  <si>
    <t>事業費の補助対象経費（税抜き、単位：円）</t>
    <rPh sb="4" eb="8">
      <t>ホジョタイショウ</t>
    </rPh>
    <rPh sb="8" eb="10">
      <t>ケイヒ</t>
    </rPh>
    <rPh sb="11" eb="13">
      <t>ゼイヌ</t>
    </rPh>
    <rPh sb="15" eb="17">
      <t>タンイ</t>
    </rPh>
    <rPh sb="18" eb="19">
      <t>エン</t>
    </rPh>
    <phoneticPr fontId="2"/>
  </si>
  <si>
    <t>5120_事業費の補助対象経費（税抜き、単位：円）</t>
    <rPh sb="9" eb="13">
      <t>ホジョタイショウ</t>
    </rPh>
    <rPh sb="13" eb="15">
      <t>ケイヒ</t>
    </rPh>
    <rPh sb="16" eb="18">
      <t>ゼイヌ</t>
    </rPh>
    <rPh sb="20" eb="22">
      <t>タンイ</t>
    </rPh>
    <rPh sb="23" eb="24">
      <t>エン</t>
    </rPh>
    <phoneticPr fontId="1"/>
  </si>
  <si>
    <t>事業費の補助金交付申請額（税抜き、単位：円）</t>
    <rPh sb="4" eb="7">
      <t>ホジョキン</t>
    </rPh>
    <rPh sb="7" eb="12">
      <t>コウフシンセイガク</t>
    </rPh>
    <rPh sb="13" eb="15">
      <t>ゼイヌ</t>
    </rPh>
    <rPh sb="17" eb="19">
      <t>タンイ</t>
    </rPh>
    <rPh sb="20" eb="21">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</si>
  <si>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1"/>
  </si>
  <si>
    <t>廃業費の補助事業に要する経費（税抜き、単位：円）</t>
    <rPh sb="0" eb="3">
      <t>ハイギョウヒ</t>
    </rPh>
    <rPh sb="4" eb="8">
      <t>ホジョジギョウ</t>
    </rPh>
    <rPh sb="9" eb="10">
      <t>ヨウ</t>
    </rPh>
    <rPh sb="12" eb="14">
      <t>ケイヒ</t>
    </rPh>
    <rPh sb="15" eb="16">
      <t>ゼイ</t>
    </rPh>
    <rPh sb="19" eb="21">
      <t>タンイ</t>
    </rPh>
    <rPh sb="22" eb="23">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</si>
  <si>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1"/>
  </si>
  <si>
    <t>廃業費の補助対象経費（税抜き、単位：円）</t>
    <rPh sb="4" eb="8">
      <t>ホジョタイショウ</t>
    </rPh>
    <rPh sb="8" eb="10">
      <t>ケイヒ</t>
    </rPh>
    <rPh sb="11" eb="13">
      <t>ゼイヌ</t>
    </rPh>
    <rPh sb="15" eb="17">
      <t>タンイ</t>
    </rPh>
    <rPh sb="18" eb="19">
      <t>エン</t>
    </rPh>
    <phoneticPr fontId="2"/>
  </si>
  <si>
    <t>5220_廃業費の補助対象経費（税抜き、単位：円）</t>
    <rPh sb="9" eb="13">
      <t>ホジョタイショウ</t>
    </rPh>
    <rPh sb="13" eb="15">
      <t>ケイヒ</t>
    </rPh>
    <rPh sb="16" eb="18">
      <t>ゼイヌ</t>
    </rPh>
    <rPh sb="20" eb="22">
      <t>タンイ</t>
    </rPh>
    <rPh sb="23" eb="24">
      <t>エン</t>
    </rPh>
    <phoneticPr fontId="1"/>
  </si>
  <si>
    <t>廃業費の補助金交付申請額（税抜き、単位：円）</t>
    <rPh sb="4" eb="7">
      <t>ホジョキン</t>
    </rPh>
    <rPh sb="7" eb="12">
      <t>コウフシンセイガク</t>
    </rPh>
    <rPh sb="13" eb="15">
      <t>ゼイヌ</t>
    </rPh>
    <rPh sb="17" eb="19">
      <t>タンイ</t>
    </rPh>
    <rPh sb="20" eb="21">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</si>
  <si>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1"/>
  </si>
  <si>
    <t>補助事業に要する経費（税抜き、単位：円）</t>
    <rPh sb="0" eb="2">
      <t>ホジョ</t>
    </rPh>
    <rPh sb="2" eb="4">
      <t>ジギョウ</t>
    </rPh>
    <rPh sb="5" eb="6">
      <t>ヨウ</t>
    </rPh>
    <rPh sb="8" eb="10">
      <t>ケイヒ</t>
    </rPh>
    <phoneticPr fontId="4"/>
  </si>
  <si>
    <t>5310_補助事業に要する経費（税抜き、単位：円）</t>
    <rPh sb="17" eb="18">
      <t>ヌ</t>
    </rPh>
    <phoneticPr fontId="4"/>
  </si>
  <si>
    <t>補助対象経費（税抜き、単位：円）</t>
    <rPh sb="0" eb="4">
      <t>ホジョタイショウ</t>
    </rPh>
    <rPh sb="4" eb="6">
      <t>ケイヒ</t>
    </rPh>
    <phoneticPr fontId="4"/>
  </si>
  <si>
    <t>5320_補助対象経費（税抜き、単位：円）</t>
  </si>
  <si>
    <t>補助金交付申請額（税抜き、単位：円）</t>
    <rPh sb="0" eb="3">
      <t>ホジョキン</t>
    </rPh>
    <rPh sb="3" eb="8">
      <t>コウフシンセイガク</t>
    </rPh>
    <phoneticPr fontId="4"/>
  </si>
  <si>
    <t>5330_補助金交付申請額（税抜き、単位：円）</t>
  </si>
  <si>
    <t>e</t>
    <phoneticPr fontId="25"/>
  </si>
  <si>
    <t>【経費区分】</t>
    <rPh sb="1" eb="5">
      <t>ケイヒクブン</t>
    </rPh>
    <phoneticPr fontId="4"/>
  </si>
  <si>
    <t>事業費（謝金・旅費を除く）</t>
    <rPh sb="0" eb="3">
      <t>ジギョウヒ</t>
    </rPh>
    <rPh sb="4" eb="6">
      <t>シャキン</t>
    </rPh>
    <rPh sb="7" eb="9">
      <t>リョヒ</t>
    </rPh>
    <rPh sb="10" eb="11">
      <t>ノゾ</t>
    </rPh>
    <phoneticPr fontId="25"/>
  </si>
  <si>
    <t>●公募要領や手引書を十分に確認し、申請する経費の情報を入力/選択してください。尚、入力不備(赤色セル)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39" eb="40">
      <t>ナオ</t>
    </rPh>
    <rPh sb="52" eb="54">
      <t>ヒョウジ</t>
    </rPh>
    <rPh sb="57" eb="59">
      <t>バアイ</t>
    </rPh>
    <rPh sb="61" eb="65">
      <t>コウフシンセイ</t>
    </rPh>
    <rPh sb="66" eb="67">
      <t>ウ</t>
    </rPh>
    <rPh sb="67" eb="68">
      <t>ツ</t>
    </rPh>
    <rPh sb="85" eb="87">
      <t>サンショウ</t>
    </rPh>
    <rPh sb="89" eb="90">
      <t>タダ</t>
    </rPh>
    <rPh sb="92" eb="94">
      <t>ジョウホウ</t>
    </rPh>
    <rPh sb="95" eb="97">
      <t>ニュウリョク</t>
    </rPh>
    <phoneticPr fontId="4"/>
  </si>
  <si>
    <t>●入力順について</t>
    <rPh sb="1" eb="3">
      <t>ニュウリョク</t>
    </rPh>
    <rPh sb="3" eb="4">
      <t>ジュン</t>
    </rPh>
    <phoneticPr fontId="4"/>
  </si>
  <si>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4"/>
  </si>
  <si>
    <t>●入力内容の変更について</t>
    <rPh sb="1" eb="5">
      <t>ニュウリョクナイヨウ</t>
    </rPh>
    <rPh sb="6" eb="8">
      <t>ヘンコウ</t>
    </rPh>
    <phoneticPr fontId="4"/>
  </si>
  <si>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4"/>
  </si>
  <si>
    <t>　例）F列まで記入済みの場合に、D列を修正したいとき：① F列～D列の内容を削除してください。② C列を修正後、再度D列以降を入力してください。</t>
    <rPh sb="1" eb="2">
      <t>レイ</t>
    </rPh>
    <phoneticPr fontId="4"/>
  </si>
  <si>
    <t>●入力不備(赤色セル)表示について</t>
    <rPh sb="1" eb="5">
      <t>ニュウリョクフビ</t>
    </rPh>
    <rPh sb="6" eb="8">
      <t>アカイロ</t>
    </rPh>
    <rPh sb="11" eb="13">
      <t>ヒョウジ</t>
    </rPh>
    <phoneticPr fontId="4"/>
  </si>
  <si>
    <t>　入力時に入力不備(赤色セル)が表示された場合は、次の入力項目（右側の列）には進めません。</t>
    <phoneticPr fontId="4"/>
  </si>
  <si>
    <t>　入力不備(赤色セル)を解消後に、次の入力項目に進んでください。</t>
    <phoneticPr fontId="4"/>
  </si>
  <si>
    <t>●同一行に複数の入力不備(赤色セル)が表示された場合</t>
    <rPh sb="1" eb="3">
      <t>ドウイツ</t>
    </rPh>
    <rPh sb="3" eb="4">
      <t>ギョウ</t>
    </rPh>
    <rPh sb="5" eb="7">
      <t>フクスウ</t>
    </rPh>
    <phoneticPr fontId="4"/>
  </si>
  <si>
    <r>
      <t>　一度に複数の入力不備(赤色セル)が表示された場合は、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4"/>
  </si>
  <si>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1"/>
  </si>
  <si>
    <t>　ー設備費・産業財産権等関連経費・外注費・委託費（謝金・旅費を申請する場合には専用シートに入力ください）</t>
    <rPh sb="2" eb="5">
      <t>セツビヒ</t>
    </rPh>
    <rPh sb="6" eb="16">
      <t>サンギョウザイサンケントウカンレンケイヒ</t>
    </rPh>
    <rPh sb="17" eb="20">
      <t>ガイチュウヒ</t>
    </rPh>
    <rPh sb="21" eb="24">
      <t>イタクヒ</t>
    </rPh>
    <rPh sb="25" eb="27">
      <t>シャキン</t>
    </rPh>
    <rPh sb="28" eb="30">
      <t>リョヒ</t>
    </rPh>
    <rPh sb="31" eb="33">
      <t>シンセイ</t>
    </rPh>
    <rPh sb="35" eb="37">
      <t>バアイ</t>
    </rPh>
    <rPh sb="39" eb="41">
      <t>センヨウ</t>
    </rPh>
    <rPh sb="45" eb="47">
      <t>ニュウリョク</t>
    </rPh>
    <phoneticPr fontId="4"/>
  </si>
  <si>
    <t>①複数の見積の中で最低金額のため</t>
    <rPh sb="1" eb="3">
      <t>フクスウ</t>
    </rPh>
    <rPh sb="4" eb="6">
      <t>ミツモ</t>
    </rPh>
    <rPh sb="7" eb="8">
      <t>ナカ</t>
    </rPh>
    <rPh sb="9" eb="13">
      <t>サイテイキンガク</t>
    </rPh>
    <phoneticPr fontId="25"/>
  </si>
  <si>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5"/>
  </si>
  <si>
    <t>提出あり</t>
    <rPh sb="0" eb="2">
      <t>テイシュツ</t>
    </rPh>
    <phoneticPr fontId="4"/>
  </si>
  <si>
    <t>③日本国内で選定先以外の者が提供できないサービス・商品である</t>
    <rPh sb="1" eb="5">
      <t>ニホンコクナイ</t>
    </rPh>
    <rPh sb="6" eb="8">
      <t>センテイ</t>
    </rPh>
    <rPh sb="8" eb="9">
      <t>サキ</t>
    </rPh>
    <rPh sb="9" eb="11">
      <t>イガイ</t>
    </rPh>
    <rPh sb="12" eb="13">
      <t>モノ</t>
    </rPh>
    <rPh sb="14" eb="16">
      <t>テイキョウ</t>
    </rPh>
    <rPh sb="25" eb="27">
      <t>ショウヒン</t>
    </rPh>
    <phoneticPr fontId="25"/>
  </si>
  <si>
    <t>提出なし</t>
    <rPh sb="0" eb="2">
      <t>テイシュツ</t>
    </rPh>
    <phoneticPr fontId="25"/>
  </si>
  <si>
    <t>④その他 ※P列の備考(連絡欄)に理由をご記載ください</t>
    <rPh sb="3" eb="4">
      <t>タ</t>
    </rPh>
    <rPh sb="7" eb="8">
      <t>レツ</t>
    </rPh>
    <rPh sb="9" eb="11">
      <t>ビコウ</t>
    </rPh>
    <rPh sb="12" eb="15">
      <t>レンラクラン</t>
    </rPh>
    <rPh sb="17" eb="19">
      <t>リユウ</t>
    </rPh>
    <rPh sb="21" eb="23">
      <t>キサイ</t>
    </rPh>
    <phoneticPr fontId="25"/>
  </si>
  <si>
    <t>プルダウン選択</t>
    <rPh sb="5" eb="7">
      <t>センタク</t>
    </rPh>
    <phoneticPr fontId="25"/>
  </si>
  <si>
    <t>半角数値を入力</t>
    <rPh sb="0" eb="4">
      <t>ハンカクスウチ</t>
    </rPh>
    <rPh sb="5" eb="7">
      <t>ニュウリョク</t>
    </rPh>
    <phoneticPr fontId="25"/>
  </si>
  <si>
    <t>経費No.</t>
    <rPh sb="0" eb="2">
      <t>ケイヒ</t>
    </rPh>
    <phoneticPr fontId="4"/>
  </si>
  <si>
    <t>経費区分</t>
    <rPh sb="0" eb="4">
      <t>ケイヒクブン</t>
    </rPh>
    <phoneticPr fontId="4"/>
  </si>
  <si>
    <t>経費名</t>
    <rPh sb="0" eb="2">
      <t>ケイヒ</t>
    </rPh>
    <rPh sb="2" eb="3">
      <t>メイ</t>
    </rPh>
    <phoneticPr fontId="4"/>
  </si>
  <si>
    <t>経費の内容と必要性</t>
    <rPh sb="0" eb="2">
      <t>ケイヒ</t>
    </rPh>
    <rPh sb="3" eb="5">
      <t>ナイヨウ</t>
    </rPh>
    <rPh sb="6" eb="9">
      <t>ヒツヨウセイ</t>
    </rPh>
    <phoneticPr fontId="4"/>
  </si>
  <si>
    <t>本見積先
（発注予定先）</t>
    <rPh sb="0" eb="3">
      <t>ホンミツモリ</t>
    </rPh>
    <rPh sb="3" eb="4">
      <t>サキ</t>
    </rPh>
    <rPh sb="6" eb="10">
      <t>ハッチュウヨテイ</t>
    </rPh>
    <rPh sb="10" eb="11">
      <t>サキ</t>
    </rPh>
    <phoneticPr fontId="4"/>
  </si>
  <si>
    <t>補助事業に要する経費
（税抜き）</t>
    <rPh sb="0" eb="4">
      <t>ホジョジギョウ</t>
    </rPh>
    <rPh sb="5" eb="6">
      <t>ヨウ</t>
    </rPh>
    <rPh sb="8" eb="10">
      <t>ケイヒ</t>
    </rPh>
    <rPh sb="13" eb="14">
      <t>ヌ</t>
    </rPh>
    <phoneticPr fontId="4"/>
  </si>
  <si>
    <t>補助対象経費
（税抜き）</t>
    <rPh sb="0" eb="6">
      <t>ホジョタイショウケイヒ</t>
    </rPh>
    <rPh sb="8" eb="10">
      <t>ゼイヌキ</t>
    </rPh>
    <phoneticPr fontId="4"/>
  </si>
  <si>
    <t>見積依頼書</t>
    <rPh sb="0" eb="2">
      <t>ミツモリ</t>
    </rPh>
    <rPh sb="2" eb="5">
      <t>イライショ</t>
    </rPh>
    <phoneticPr fontId="4"/>
  </si>
  <si>
    <t>見積書</t>
    <rPh sb="0" eb="3">
      <t>ミツモリショ</t>
    </rPh>
    <phoneticPr fontId="4"/>
  </si>
  <si>
    <t>発注予定先の選定理由</t>
    <rPh sb="0" eb="2">
      <t>ハッチュウ</t>
    </rPh>
    <rPh sb="2" eb="4">
      <t>ヨテイ</t>
    </rPh>
    <rPh sb="4" eb="5">
      <t>サキ</t>
    </rPh>
    <rPh sb="6" eb="10">
      <t>センテイリユウ</t>
    </rPh>
    <phoneticPr fontId="25"/>
  </si>
  <si>
    <t>相見積書</t>
    <rPh sb="0" eb="4">
      <t>アイミツモリショ</t>
    </rPh>
    <phoneticPr fontId="4"/>
  </si>
  <si>
    <t>補足証憑
(2者以上の断り証憑/国内唯一の提供先である証憑)</t>
    <rPh sb="0" eb="2">
      <t>ホソク</t>
    </rPh>
    <rPh sb="2" eb="4">
      <t>ショウヒョウ</t>
    </rPh>
    <rPh sb="7" eb="8">
      <t>シャ</t>
    </rPh>
    <rPh sb="16" eb="20">
      <t>コクナイユイイツ</t>
    </rPh>
    <rPh sb="21" eb="24">
      <t>テイキョウサキ</t>
    </rPh>
    <rPh sb="27" eb="29">
      <t>ショウヒョウ</t>
    </rPh>
    <phoneticPr fontId="4"/>
  </si>
  <si>
    <t>相見積先</t>
    <rPh sb="0" eb="3">
      <t>アイミツ</t>
    </rPh>
    <rPh sb="3" eb="4">
      <t>サキ</t>
    </rPh>
    <phoneticPr fontId="4"/>
  </si>
  <si>
    <t>相見積額（税抜き）</t>
    <rPh sb="0" eb="3">
      <t>アイミツモリ</t>
    </rPh>
    <rPh sb="3" eb="4">
      <t>ガク</t>
    </rPh>
    <rPh sb="5" eb="6">
      <t>ゼイ</t>
    </rPh>
    <rPh sb="6" eb="7">
      <t>ヌ</t>
    </rPh>
    <phoneticPr fontId="4"/>
  </si>
  <si>
    <t>備考（連絡欄）</t>
    <rPh sb="0" eb="2">
      <t>ビコウ</t>
    </rPh>
    <rPh sb="3" eb="6">
      <t>レンラクラン</t>
    </rPh>
    <phoneticPr fontId="4"/>
  </si>
  <si>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4"/>
  </si>
  <si>
    <t>謝金</t>
    <rPh sb="0" eb="2">
      <t>シャキン</t>
    </rPh>
    <phoneticPr fontId="25"/>
  </si>
  <si>
    <t>●入力不備(赤色セル)表示について</t>
    <rPh sb="0" eb="17">
      <t>ヒョウジ</t>
    </rPh>
    <phoneticPr fontId="4"/>
  </si>
  <si>
    <t>　ー謝金</t>
    <rPh sb="2" eb="4">
      <t>シャキン</t>
    </rPh>
    <phoneticPr fontId="25"/>
  </si>
  <si>
    <t>依頼先の専門家名</t>
    <rPh sb="0" eb="3">
      <t>イライサキ</t>
    </rPh>
    <rPh sb="4" eb="8">
      <t>センモンカメイ</t>
    </rPh>
    <phoneticPr fontId="4"/>
  </si>
  <si>
    <t>専門家等への依頼状・就任依頼書</t>
    <rPh sb="0" eb="3">
      <t>センモンカ</t>
    </rPh>
    <rPh sb="3" eb="4">
      <t>トウ</t>
    </rPh>
    <rPh sb="6" eb="9">
      <t>イライジョウ</t>
    </rPh>
    <rPh sb="10" eb="12">
      <t>シュウニン</t>
    </rPh>
    <rPh sb="12" eb="15">
      <t>イライショ</t>
    </rPh>
    <phoneticPr fontId="4"/>
  </si>
  <si>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4"/>
  </si>
  <si>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4"/>
  </si>
  <si>
    <t>旅費</t>
    <rPh sb="0" eb="2">
      <t>リョヒ</t>
    </rPh>
    <phoneticPr fontId="25"/>
  </si>
  <si>
    <t>●公募要領や手引書を十分に確認し、申請する経費の情報を入力/選択してください。尚、入力不備(赤色セル)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39" eb="40">
      <t>ナオ</t>
    </rPh>
    <rPh sb="51" eb="53">
      <t>バアイ</t>
    </rPh>
    <rPh sb="55" eb="59">
      <t>コウフシンセイ</t>
    </rPh>
    <rPh sb="60" eb="61">
      <t>ウ</t>
    </rPh>
    <rPh sb="61" eb="62">
      <t>ツ</t>
    </rPh>
    <rPh sb="79" eb="81">
      <t>サンショウ</t>
    </rPh>
    <rPh sb="83" eb="84">
      <t>タダ</t>
    </rPh>
    <rPh sb="86" eb="88">
      <t>ジョウホウ</t>
    </rPh>
    <rPh sb="89" eb="91">
      <t>ニュウリョク</t>
    </rPh>
    <phoneticPr fontId="4"/>
  </si>
  <si>
    <t>●入力不備(赤色セル)表示について</t>
    <rPh sb="11" eb="13">
      <t>ヒョウジ</t>
    </rPh>
    <phoneticPr fontId="4"/>
  </si>
  <si>
    <t>　ー旅費</t>
    <rPh sb="2" eb="4">
      <t>リョヒ</t>
    </rPh>
    <phoneticPr fontId="4"/>
  </si>
  <si>
    <t>〇</t>
    <phoneticPr fontId="25"/>
  </si>
  <si>
    <t>✕</t>
    <phoneticPr fontId="25"/>
  </si>
  <si>
    <t>旅行代理店の利用</t>
    <rPh sb="0" eb="5">
      <t>リョコウダイリテン</t>
    </rPh>
    <rPh sb="6" eb="8">
      <t>リヨウ</t>
    </rPh>
    <phoneticPr fontId="4"/>
  </si>
  <si>
    <t>ビジネスパックの利用</t>
    <rPh sb="8" eb="10">
      <t>リヨウ</t>
    </rPh>
    <phoneticPr fontId="4"/>
  </si>
  <si>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4"/>
  </si>
  <si>
    <t>廃業費</t>
    <rPh sb="0" eb="3">
      <t>ハイギョウヒ</t>
    </rPh>
    <phoneticPr fontId="25"/>
  </si>
  <si>
    <t>　ー廃業支援費</t>
    <rPh sb="2" eb="4">
      <t>ハイギョウ</t>
    </rPh>
    <rPh sb="4" eb="6">
      <t>シエン</t>
    </rPh>
    <rPh sb="6" eb="7">
      <t>ヒ</t>
    </rPh>
    <phoneticPr fontId="4"/>
  </si>
  <si>
    <t>　ー在庫廃棄費</t>
    <rPh sb="2" eb="4">
      <t>ザイコ</t>
    </rPh>
    <rPh sb="4" eb="6">
      <t>ハイキ</t>
    </rPh>
    <rPh sb="6" eb="7">
      <t>ヒ</t>
    </rPh>
    <phoneticPr fontId="4"/>
  </si>
  <si>
    <t>　ー解体費</t>
    <rPh sb="2" eb="5">
      <t>カイタイヒ</t>
    </rPh>
    <phoneticPr fontId="4"/>
  </si>
  <si>
    <t>　ー原状回復費</t>
    <rPh sb="2" eb="7">
      <t>ゲンジョウカイフクヒ</t>
    </rPh>
    <phoneticPr fontId="4"/>
  </si>
  <si>
    <t>　ーリースの解約費</t>
    <rPh sb="6" eb="9">
      <t>カイヤクヒ</t>
    </rPh>
    <phoneticPr fontId="4"/>
  </si>
  <si>
    <t>　ー移転・移設費用</t>
    <phoneticPr fontId="25"/>
  </si>
  <si>
    <t>　ー土壌汚染調査費</t>
    <rPh sb="2" eb="9">
      <t>ドジョウオセンチョウサヒ</t>
    </rPh>
    <phoneticPr fontId="4"/>
  </si>
  <si>
    <t>提出あり</t>
    <rPh sb="0" eb="2">
      <t>テイシュツ</t>
    </rPh>
    <phoneticPr fontId="25"/>
  </si>
  <si>
    <t>プルダウン戦選択</t>
    <rPh sb="5" eb="6">
      <t>セン</t>
    </rPh>
    <rPh sb="6" eb="8">
      <t>センタク</t>
    </rPh>
    <phoneticPr fontId="25"/>
  </si>
  <si>
    <t>本見積先（発注予定先）</t>
    <rPh sb="0" eb="3">
      <t>ホンミツモリ</t>
    </rPh>
    <rPh sb="3" eb="4">
      <t>サキ</t>
    </rPh>
    <rPh sb="5" eb="9">
      <t>ハッチュウヨテイ</t>
    </rPh>
    <rPh sb="9" eb="10">
      <t>サキ</t>
    </rPh>
    <phoneticPr fontId="4"/>
  </si>
  <si>
    <t>補足証憑
(2者以上の断り証憑)</t>
    <rPh sb="0" eb="2">
      <t>ホソク</t>
    </rPh>
    <rPh sb="2" eb="4">
      <t>ショウヒョウ</t>
    </rPh>
    <phoneticPr fontId="4"/>
  </si>
  <si>
    <t>契約書
(現行締結済)</t>
    <rPh sb="0" eb="3">
      <t>ケイヤクショ</t>
    </rPh>
    <rPh sb="5" eb="7">
      <t>ゲンコウ</t>
    </rPh>
    <rPh sb="7" eb="10">
      <t>テイケツスミ</t>
    </rPh>
    <phoneticPr fontId="4"/>
  </si>
  <si>
    <t>（様式第1）</t>
    <rPh sb="1" eb="3">
      <t>ヨウシキ</t>
    </rPh>
    <rPh sb="3" eb="4">
      <t>ダイ</t>
    </rPh>
    <phoneticPr fontId="21"/>
  </si>
  <si>
    <t>年</t>
    <rPh sb="0" eb="1">
      <t>ネン</t>
    </rPh>
    <phoneticPr fontId="21"/>
  </si>
  <si>
    <t>月</t>
    <rPh sb="0" eb="1">
      <t>ツキ</t>
    </rPh>
    <phoneticPr fontId="21"/>
  </si>
  <si>
    <t>日</t>
    <rPh sb="0" eb="1">
      <t>ニチ</t>
    </rPh>
    <phoneticPr fontId="21"/>
  </si>
  <si>
    <t>事業承継・Ｍ＆Ａ補助金事務局 御中</t>
    <rPh sb="0" eb="2">
      <t>ジギョウ</t>
    </rPh>
    <rPh sb="2" eb="4">
      <t>ショウケイ</t>
    </rPh>
    <rPh sb="8" eb="11">
      <t>ホジョキン</t>
    </rPh>
    <rPh sb="10" eb="12">
      <t>オンチュウ</t>
    </rPh>
    <phoneticPr fontId="4"/>
  </si>
  <si>
    <t>交付申請番号：</t>
    <rPh sb="0" eb="6">
      <t>コウフシンセイバンゴウ</t>
    </rPh>
    <phoneticPr fontId="21"/>
  </si>
  <si>
    <t>凡例</t>
    <phoneticPr fontId="21"/>
  </si>
  <si>
    <t>自動
表示</t>
    <rPh sb="0" eb="2">
      <t>ジドウ</t>
    </rPh>
    <rPh sb="3" eb="5">
      <t>ヒョウジ</t>
    </rPh>
    <phoneticPr fontId="21"/>
  </si>
  <si>
    <t>補助事業者名：</t>
    <rPh sb="0" eb="2">
      <t>ホジョ</t>
    </rPh>
    <rPh sb="2" eb="4">
      <t>ジギョウ</t>
    </rPh>
    <rPh sb="4" eb="5">
      <t>シャ</t>
    </rPh>
    <rPh sb="5" eb="6">
      <t>メイ</t>
    </rPh>
    <phoneticPr fontId="21"/>
  </si>
  <si>
    <t>共同申請者名：</t>
    <rPh sb="0" eb="5">
      <t>キョウドウシンセイシャ</t>
    </rPh>
    <rPh sb="5" eb="6">
      <t>メイ</t>
    </rPh>
    <phoneticPr fontId="21"/>
  </si>
  <si>
    <t>中小企業生産性革命推進事業　事業承継・Ｍ＆Ａ補助金（事業承継促進枠）交付申請書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6" eb="32">
      <t>ジギョウショウケイソクシン</t>
    </rPh>
    <phoneticPr fontId="4"/>
  </si>
  <si>
    <t>　事業承継・Ｍ＆Ａ補助金交付規程（以下「交付規程」という。）第 5 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4"/>
  </si>
  <si>
    <t>記</t>
    <rPh sb="0" eb="1">
      <t>キ</t>
    </rPh>
    <phoneticPr fontId="4"/>
  </si>
  <si>
    <t>１．</t>
    <phoneticPr fontId="25"/>
  </si>
  <si>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4"/>
  </si>
  <si>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4"/>
  </si>
  <si>
    <t>ⅲ.『補助金交付決定通知書（様式第1）』を受領したが補助金交付を辞退する</t>
    <phoneticPr fontId="4"/>
  </si>
  <si>
    <t>2．</t>
    <phoneticPr fontId="25"/>
  </si>
  <si>
    <t>補助事業の開始及び完了予定日</t>
    <rPh sb="0" eb="4">
      <t>ホジョジギョウ</t>
    </rPh>
    <rPh sb="5" eb="7">
      <t>カイシ</t>
    </rPh>
    <rPh sb="7" eb="8">
      <t>オヨ</t>
    </rPh>
    <rPh sb="9" eb="14">
      <t>カンリョウヨテイビ</t>
    </rPh>
    <phoneticPr fontId="4"/>
  </si>
  <si>
    <t>2.1 補助事業の開始予定日</t>
    <rPh sb="4" eb="6">
      <t>ホジョ</t>
    </rPh>
    <rPh sb="6" eb="8">
      <t>ジギョウ</t>
    </rPh>
    <rPh sb="9" eb="11">
      <t>カイシ</t>
    </rPh>
    <rPh sb="11" eb="14">
      <t>ヨテイビ</t>
    </rPh>
    <phoneticPr fontId="4"/>
  </si>
  <si>
    <t>2.2 補助事業の完了予定日</t>
    <rPh sb="4" eb="6">
      <t>ホジョ</t>
    </rPh>
    <rPh sb="6" eb="8">
      <t>ジギョウ</t>
    </rPh>
    <rPh sb="9" eb="11">
      <t>カンリョウ</t>
    </rPh>
    <rPh sb="11" eb="13">
      <t>ヨテイ</t>
    </rPh>
    <rPh sb="13" eb="14">
      <t>ビ</t>
    </rPh>
    <phoneticPr fontId="4"/>
  </si>
  <si>
    <t>補助事業者の変更</t>
    <rPh sb="0" eb="2">
      <t>ホジョ</t>
    </rPh>
    <rPh sb="2" eb="4">
      <t>ジギョウ</t>
    </rPh>
    <rPh sb="4" eb="5">
      <t>シャ</t>
    </rPh>
    <rPh sb="6" eb="8">
      <t>ヘンコウ</t>
    </rPh>
    <phoneticPr fontId="4"/>
  </si>
  <si>
    <t>月</t>
    <rPh sb="0" eb="1">
      <t>ガツ</t>
    </rPh>
    <phoneticPr fontId="21"/>
  </si>
  <si>
    <t>~</t>
    <phoneticPr fontId="4"/>
  </si>
  <si>
    <t>支援類型の変更</t>
    <rPh sb="0" eb="2">
      <t>シエン</t>
    </rPh>
    <rPh sb="2" eb="4">
      <t>ルイケイ</t>
    </rPh>
    <rPh sb="5" eb="7">
      <t>ヘンコウ</t>
    </rPh>
    <phoneticPr fontId="4"/>
  </si>
  <si>
    <t>補助事業期間の変更</t>
    <rPh sb="0" eb="2">
      <t>ホジョ</t>
    </rPh>
    <rPh sb="2" eb="4">
      <t>ジギョウ</t>
    </rPh>
    <rPh sb="4" eb="6">
      <t>キカン</t>
    </rPh>
    <rPh sb="7" eb="9">
      <t>ヘンコウ</t>
    </rPh>
    <phoneticPr fontId="4"/>
  </si>
  <si>
    <t>3．</t>
    <phoneticPr fontId="25"/>
  </si>
  <si>
    <t>補助事業実施場所に係る住所</t>
    <rPh sb="0" eb="8">
      <t>ホジョジギョウジッシバショ</t>
    </rPh>
    <rPh sb="9" eb="10">
      <t>カカワ</t>
    </rPh>
    <rPh sb="11" eb="13">
      <t>ジュウショ</t>
    </rPh>
    <phoneticPr fontId="4"/>
  </si>
  <si>
    <t>引継ぎ形態の変更</t>
    <rPh sb="0" eb="2">
      <t>ヒキツ</t>
    </rPh>
    <rPh sb="3" eb="5">
      <t>ケイタイ</t>
    </rPh>
    <rPh sb="6" eb="8">
      <t>ヘンコウ</t>
    </rPh>
    <phoneticPr fontId="4"/>
  </si>
  <si>
    <t>3.1 住所①</t>
    <rPh sb="4" eb="6">
      <t>ジュウショ</t>
    </rPh>
    <phoneticPr fontId="4"/>
  </si>
  <si>
    <t>共同申請者の変更</t>
    <rPh sb="0" eb="2">
      <t>キョウドウ</t>
    </rPh>
    <rPh sb="2" eb="5">
      <t>シンセイシャ</t>
    </rPh>
    <rPh sb="6" eb="8">
      <t>ヘンコウ</t>
    </rPh>
    <phoneticPr fontId="4"/>
  </si>
  <si>
    <t>3.2 住所②</t>
    <rPh sb="4" eb="6">
      <t>ジュウショ</t>
    </rPh>
    <phoneticPr fontId="4"/>
  </si>
  <si>
    <t>補助対象経費の変更</t>
    <rPh sb="0" eb="6">
      <t>ホジョタイショウケイヒ</t>
    </rPh>
    <rPh sb="7" eb="9">
      <t>ヘンコウ</t>
    </rPh>
    <phoneticPr fontId="4"/>
  </si>
  <si>
    <t>3.3 住所③</t>
    <rPh sb="4" eb="6">
      <t>ジュウショ</t>
    </rPh>
    <phoneticPr fontId="4"/>
  </si>
  <si>
    <t>3.4 住所④</t>
    <rPh sb="4" eb="6">
      <t>ジュウショ</t>
    </rPh>
    <phoneticPr fontId="4"/>
  </si>
  <si>
    <t>4．</t>
    <phoneticPr fontId="25"/>
  </si>
  <si>
    <t>補助事業に要する経費（税抜き、単位：円）</t>
    <rPh sb="0" eb="4">
      <t>ホジョジギョウ</t>
    </rPh>
    <rPh sb="5" eb="6">
      <t>ヨウ</t>
    </rPh>
    <rPh sb="8" eb="10">
      <t>ケイヒ</t>
    </rPh>
    <rPh sb="12" eb="13">
      <t>ヌ</t>
    </rPh>
    <phoneticPr fontId="4"/>
  </si>
  <si>
    <t>5．</t>
    <phoneticPr fontId="25"/>
  </si>
  <si>
    <t>補助対象経費（税抜き、単位：円）</t>
    <rPh sb="0" eb="2">
      <t>ホジョ</t>
    </rPh>
    <rPh sb="2" eb="4">
      <t>タイショウ</t>
    </rPh>
    <rPh sb="4" eb="6">
      <t>ケイヒ</t>
    </rPh>
    <rPh sb="8" eb="9">
      <t>ヌ</t>
    </rPh>
    <phoneticPr fontId="4"/>
  </si>
  <si>
    <t>6．</t>
    <phoneticPr fontId="25"/>
  </si>
  <si>
    <t>補助金交付申請額（税抜き、単位：円）</t>
    <rPh sb="0" eb="8">
      <t>ホジョキンコウフシンセイガク</t>
    </rPh>
    <rPh sb="10" eb="11">
      <t>ヌ</t>
    </rPh>
    <phoneticPr fontId="4"/>
  </si>
  <si>
    <t>7．</t>
    <phoneticPr fontId="25"/>
  </si>
  <si>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4"/>
  </si>
  <si>
    <t>本ファイルの費目別明細書のとおり</t>
    <rPh sb="0" eb="1">
      <t>ホン</t>
    </rPh>
    <rPh sb="6" eb="9">
      <t>ヒモクベツ</t>
    </rPh>
    <rPh sb="9" eb="12">
      <t>メイサイショ</t>
    </rPh>
    <phoneticPr fontId="4"/>
  </si>
  <si>
    <t>8．</t>
    <phoneticPr fontId="25"/>
  </si>
  <si>
    <t>同上の金額の算出基礎</t>
    <rPh sb="0" eb="2">
      <t>ドウジョウ</t>
    </rPh>
    <rPh sb="3" eb="5">
      <t>キンガク</t>
    </rPh>
    <rPh sb="6" eb="8">
      <t>サンシュツ</t>
    </rPh>
    <rPh sb="8" eb="10">
      <t>キソ</t>
    </rPh>
    <phoneticPr fontId="4"/>
  </si>
  <si>
    <t>経費明細表</t>
    <rPh sb="0" eb="2">
      <t>ケイヒ</t>
    </rPh>
    <rPh sb="2" eb="5">
      <t>メイサイヒョウ</t>
    </rPh>
    <phoneticPr fontId="4"/>
  </si>
  <si>
    <t>パターン名</t>
    <rPh sb="4" eb="5">
      <t>メイ</t>
    </rPh>
    <phoneticPr fontId="4"/>
  </si>
  <si>
    <t>分岐①</t>
    <rPh sb="0" eb="2">
      <t>ブンキ</t>
    </rPh>
    <phoneticPr fontId="4"/>
  </si>
  <si>
    <t>分岐②</t>
    <rPh sb="0" eb="2">
      <t>ブンキ</t>
    </rPh>
    <phoneticPr fontId="4"/>
  </si>
  <si>
    <t>補助率と上限額</t>
    <rPh sb="0" eb="3">
      <t>ホジョリツ</t>
    </rPh>
    <rPh sb="4" eb="7">
      <t>ジョウゲンガク</t>
    </rPh>
    <phoneticPr fontId="4"/>
  </si>
  <si>
    <t>交付申請額</t>
    <rPh sb="0" eb="5">
      <t>コウフシンセイガク</t>
    </rPh>
    <phoneticPr fontId="4"/>
  </si>
  <si>
    <t>上限額</t>
    <rPh sb="0" eb="3">
      <t>ジョウゲンガク</t>
    </rPh>
    <phoneticPr fontId="4"/>
  </si>
  <si>
    <t>補助率</t>
    <rPh sb="0" eb="3">
      <t>ホジョリツ</t>
    </rPh>
    <phoneticPr fontId="4"/>
  </si>
  <si>
    <t>1.補助率及び補助上限額</t>
    <rPh sb="2" eb="5">
      <t>ホジョリツ</t>
    </rPh>
    <rPh sb="5" eb="6">
      <t>オヨ</t>
    </rPh>
    <rPh sb="7" eb="12">
      <t>ホジョジョウゲンガク</t>
    </rPh>
    <phoneticPr fontId="4"/>
  </si>
  <si>
    <t>A</t>
    <phoneticPr fontId="4"/>
  </si>
  <si>
    <t>～800百万：2/3,800万～1,000万：1/2</t>
    <rPh sb="4" eb="5">
      <t>モモ</t>
    </rPh>
    <rPh sb="5" eb="6">
      <t>マン</t>
    </rPh>
    <rPh sb="14" eb="15">
      <t>マン</t>
    </rPh>
    <rPh sb="21" eb="22">
      <t>マン</t>
    </rPh>
    <phoneticPr fontId="4"/>
  </si>
  <si>
    <t>項目</t>
    <rPh sb="0" eb="2">
      <t>コウモク</t>
    </rPh>
    <phoneticPr fontId="4"/>
  </si>
  <si>
    <t>数値</t>
    <rPh sb="0" eb="2">
      <t>スウチ</t>
    </rPh>
    <phoneticPr fontId="4"/>
  </si>
  <si>
    <t>B</t>
    <phoneticPr fontId="4"/>
  </si>
  <si>
    <t>【申告内容】小規模事業者の該当有無</t>
    <rPh sb="1" eb="5">
      <t>シンコクナイヨウ</t>
    </rPh>
    <rPh sb="6" eb="11">
      <t>ショウキボジギョウ</t>
    </rPh>
    <rPh sb="11" eb="12">
      <t>シャ</t>
    </rPh>
    <rPh sb="13" eb="17">
      <t>ガイトウウム</t>
    </rPh>
    <phoneticPr fontId="4"/>
  </si>
  <si>
    <t>C</t>
    <phoneticPr fontId="4"/>
  </si>
  <si>
    <t>【申告内容】賃上げの実施有無</t>
    <rPh sb="1" eb="5">
      <t>シンコクナイヨウ</t>
    </rPh>
    <rPh sb="6" eb="8">
      <t>チンア</t>
    </rPh>
    <rPh sb="10" eb="14">
      <t>ジッシウム</t>
    </rPh>
    <phoneticPr fontId="4"/>
  </si>
  <si>
    <t>D</t>
    <phoneticPr fontId="4"/>
  </si>
  <si>
    <t>【補助率】</t>
    <rPh sb="1" eb="4">
      <t>ホジョリツ</t>
    </rPh>
    <phoneticPr fontId="4"/>
  </si>
  <si>
    <t>【補助上限額】</t>
    <rPh sb="1" eb="6">
      <t>ホジョジョウゲンガク</t>
    </rPh>
    <phoneticPr fontId="4"/>
  </si>
  <si>
    <t>当該事業者の事業費合計額(委託費上限考慮)</t>
    <rPh sb="0" eb="5">
      <t>トウガイジギョウシャ</t>
    </rPh>
    <rPh sb="6" eb="9">
      <t>ジギョウヒ</t>
    </rPh>
    <rPh sb="9" eb="12">
      <t>ゴウケイガク</t>
    </rPh>
    <rPh sb="13" eb="18">
      <t>イタクヒジョウゲン</t>
    </rPh>
    <rPh sb="18" eb="20">
      <t>コウリョ</t>
    </rPh>
    <phoneticPr fontId="4"/>
  </si>
  <si>
    <t>当該事業者のヒットパターン</t>
    <rPh sb="0" eb="5">
      <t>トウガイジギョウシャ</t>
    </rPh>
    <phoneticPr fontId="4"/>
  </si>
  <si>
    <t>当該事業者の事業費交付申請額</t>
    <rPh sb="0" eb="5">
      <t>トウガイジギョウシャ</t>
    </rPh>
    <rPh sb="6" eb="9">
      <t>ジギョウヒ</t>
    </rPh>
    <rPh sb="9" eb="11">
      <t>コウフ</t>
    </rPh>
    <rPh sb="11" eb="13">
      <t>シンセイ</t>
    </rPh>
    <rPh sb="13" eb="14">
      <t>ガク</t>
    </rPh>
    <phoneticPr fontId="4"/>
  </si>
  <si>
    <t>2.公募申請_申請内容</t>
    <rPh sb="2" eb="4">
      <t>コウボ</t>
    </rPh>
    <rPh sb="4" eb="6">
      <t>シンセイ</t>
    </rPh>
    <rPh sb="7" eb="9">
      <t>シンセイ</t>
    </rPh>
    <rPh sb="9" eb="11">
      <t>ナイヨウ</t>
    </rPh>
    <phoneticPr fontId="4"/>
  </si>
  <si>
    <t>金額</t>
    <rPh sb="0" eb="2">
      <t>キンガク</t>
    </rPh>
    <phoneticPr fontId="4"/>
  </si>
  <si>
    <t>参考: 委託費の申請上限額 (事業費全体の1/2)</t>
    <rPh sb="0" eb="2">
      <t>サンコウ</t>
    </rPh>
    <rPh sb="4" eb="6">
      <t>イタク</t>
    </rPh>
    <rPh sb="6" eb="7">
      <t>ヒ</t>
    </rPh>
    <rPh sb="8" eb="10">
      <t>シンセイ</t>
    </rPh>
    <rPh sb="10" eb="13">
      <t>ジョウゲンガク</t>
    </rPh>
    <rPh sb="15" eb="18">
      <t>ジギョウヒ</t>
    </rPh>
    <rPh sb="18" eb="20">
      <t>ゼンタイ</t>
    </rPh>
    <phoneticPr fontId="4"/>
  </si>
  <si>
    <t>事業費の交付予定額（単位：円）</t>
  </si>
  <si>
    <t>廃業費の交付予定額（単位：円）</t>
  </si>
  <si>
    <t>参考: 産業財産権等関連経費の申請上限額 (事業費全体の1/3)</t>
    <rPh sb="4" eb="8">
      <t>サンギョウザイサン</t>
    </rPh>
    <rPh sb="8" eb="9">
      <t>ケン</t>
    </rPh>
    <rPh sb="9" eb="10">
      <t>トウ</t>
    </rPh>
    <rPh sb="10" eb="14">
      <t>カンレンケイヒ</t>
    </rPh>
    <rPh sb="15" eb="17">
      <t>シンセイ</t>
    </rPh>
    <rPh sb="17" eb="20">
      <t>ジョウゲンガク</t>
    </rPh>
    <rPh sb="22" eb="27">
      <t>ジギョウヒゼンタイ</t>
    </rPh>
    <phoneticPr fontId="4"/>
  </si>
  <si>
    <t>3.交付申請_申請内容概要</t>
    <rPh sb="2" eb="4">
      <t>コウフ</t>
    </rPh>
    <rPh sb="4" eb="6">
      <t>シンセイ</t>
    </rPh>
    <rPh sb="7" eb="9">
      <t>シンセイ</t>
    </rPh>
    <rPh sb="9" eb="11">
      <t>ナイヨウ</t>
    </rPh>
    <rPh sb="11" eb="13">
      <t>ガイヨウ</t>
    </rPh>
    <phoneticPr fontId="4"/>
  </si>
  <si>
    <t>補助事業に要する経費（税抜き）</t>
    <rPh sb="0" eb="4">
      <t>ホジョジギョウ</t>
    </rPh>
    <rPh sb="5" eb="6">
      <t>ヨウ</t>
    </rPh>
    <rPh sb="8" eb="10">
      <t>ケイヒ</t>
    </rPh>
    <rPh sb="11" eb="12">
      <t>ゼイ</t>
    </rPh>
    <rPh sb="12" eb="13">
      <t>ヌ</t>
    </rPh>
    <phoneticPr fontId="4"/>
  </si>
  <si>
    <t>補助対象経費（税抜き）</t>
    <rPh sb="0" eb="6">
      <t>ホジョタイショウケイヒ</t>
    </rPh>
    <rPh sb="7" eb="9">
      <t>ゼイヌ</t>
    </rPh>
    <phoneticPr fontId="4"/>
  </si>
  <si>
    <t>設備費</t>
    <rPh sb="0" eb="3">
      <t>セツビヒ</t>
    </rPh>
    <phoneticPr fontId="4"/>
  </si>
  <si>
    <t>産業財産権等関連経費</t>
    <rPh sb="0" eb="6">
      <t>サンギョウザイサンケントウ</t>
    </rPh>
    <rPh sb="6" eb="10">
      <t>カンレンケイヒ</t>
    </rPh>
    <phoneticPr fontId="4"/>
  </si>
  <si>
    <t>謝金</t>
    <phoneticPr fontId="4"/>
  </si>
  <si>
    <t>旅費</t>
    <phoneticPr fontId="4"/>
  </si>
  <si>
    <t>外注費</t>
    <phoneticPr fontId="4"/>
  </si>
  <si>
    <t>委託費</t>
    <rPh sb="0" eb="3">
      <t>イタクヒ</t>
    </rPh>
    <phoneticPr fontId="4"/>
  </si>
  <si>
    <t>廃業支援費</t>
    <rPh sb="0" eb="2">
      <t>ハイギョウ</t>
    </rPh>
    <rPh sb="2" eb="4">
      <t>シエン</t>
    </rPh>
    <rPh sb="4" eb="5">
      <t>ヒ</t>
    </rPh>
    <phoneticPr fontId="4"/>
  </si>
  <si>
    <t>在庫廃棄費</t>
    <rPh sb="0" eb="2">
      <t>ザイコ</t>
    </rPh>
    <rPh sb="2" eb="4">
      <t>ハイキ</t>
    </rPh>
    <rPh sb="4" eb="5">
      <t>ヒ</t>
    </rPh>
    <phoneticPr fontId="4"/>
  </si>
  <si>
    <t>解体費</t>
    <rPh sb="0" eb="3">
      <t>カイタイヒ</t>
    </rPh>
    <phoneticPr fontId="4"/>
  </si>
  <si>
    <t>原状回復費</t>
    <rPh sb="0" eb="5">
      <t>ゲンジョウカイフクヒ</t>
    </rPh>
    <phoneticPr fontId="4"/>
  </si>
  <si>
    <t>リースの解約費</t>
    <rPh sb="4" eb="7">
      <t>カイヤクヒ</t>
    </rPh>
    <phoneticPr fontId="4"/>
  </si>
  <si>
    <t>移転・移設費用</t>
    <rPh sb="0" eb="2">
      <t>イテン</t>
    </rPh>
    <rPh sb="3" eb="6">
      <t>イセツヒ</t>
    </rPh>
    <rPh sb="6" eb="7">
      <t>ヨウ</t>
    </rPh>
    <phoneticPr fontId="4"/>
  </si>
  <si>
    <t>土壌汚染調査費</t>
    <rPh sb="0" eb="7">
      <t>ドジョウオセンチョウサヒ</t>
    </rPh>
    <phoneticPr fontId="4"/>
  </si>
  <si>
    <t>4.交付申請_申請額</t>
    <rPh sb="2" eb="4">
      <t>コウフ</t>
    </rPh>
    <rPh sb="4" eb="6">
      <t>シンセイ</t>
    </rPh>
    <rPh sb="7" eb="9">
      <t>シンセイ</t>
    </rPh>
    <rPh sb="9" eb="10">
      <t>ガク</t>
    </rPh>
    <phoneticPr fontId="4"/>
  </si>
  <si>
    <t>上限1※公募要領上</t>
    <rPh sb="0" eb="2">
      <t>ジョウゲン</t>
    </rPh>
    <rPh sb="4" eb="9">
      <t>コウボヨウリョウジョウ</t>
    </rPh>
    <phoneticPr fontId="4"/>
  </si>
  <si>
    <t>〇Ⅰ.事業費に係る費用の合計</t>
    <rPh sb="3" eb="6">
      <t>ジギョウヒ</t>
    </rPh>
    <rPh sb="7" eb="8">
      <t>カカワ</t>
    </rPh>
    <rPh sb="9" eb="11">
      <t>ヒヨウ</t>
    </rPh>
    <rPh sb="12" eb="14">
      <t>ゴウケイ</t>
    </rPh>
    <phoneticPr fontId="4"/>
  </si>
  <si>
    <t>〇Ⅱ.廃業費に係る費用の合計</t>
    <rPh sb="3" eb="5">
      <t>ハイギョウ</t>
    </rPh>
    <rPh sb="5" eb="6">
      <t>ヒ</t>
    </rPh>
    <rPh sb="7" eb="8">
      <t>カカワ</t>
    </rPh>
    <rPh sb="9" eb="11">
      <t>ヒヨウ</t>
    </rPh>
    <rPh sb="12" eb="14">
      <t>ゴウケイ</t>
    </rPh>
    <phoneticPr fontId="4"/>
  </si>
  <si>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2"/>
  </si>
  <si>
    <t>〇Ⅰ＋Ⅱの合計</t>
    <phoneticPr fontId="4"/>
  </si>
  <si>
    <t>補助事業に要する経費（税抜き、単位：円）</t>
    <rPh sb="0" eb="2">
      <t>ホジョ</t>
    </rPh>
    <rPh sb="2" eb="4">
      <t>ジギョウ</t>
    </rPh>
    <rPh sb="5" eb="6">
      <t>ヨウ</t>
    </rPh>
    <rPh sb="8" eb="10">
      <t>ケイヒ</t>
    </rPh>
    <rPh sb="12" eb="13">
      <t>ヌ</t>
    </rPh>
    <phoneticPr fontId="4"/>
  </si>
  <si>
    <t>補助対象経費
（税抜き、単位：円）</t>
    <rPh sb="0" eb="4">
      <t>ホジョタイショウ</t>
    </rPh>
    <rPh sb="4" eb="6">
      <t>ケイヒ</t>
    </rPh>
    <phoneticPr fontId="4"/>
  </si>
  <si>
    <t>補助金交付申請額
（税抜き、単位：円）</t>
    <rPh sb="0" eb="3">
      <t>ホジョキン</t>
    </rPh>
    <rPh sb="3" eb="8">
      <t>コウフシンセイガク</t>
    </rPh>
    <phoneticPr fontId="4"/>
  </si>
  <si>
    <t>経費コード</t>
    <rPh sb="0" eb="2">
      <t>ケイヒ</t>
    </rPh>
    <phoneticPr fontId="4"/>
  </si>
  <si>
    <t>経費区分</t>
    <rPh sb="0" eb="2">
      <t>ケイヒ</t>
    </rPh>
    <rPh sb="2" eb="4">
      <t>クブン</t>
    </rPh>
    <phoneticPr fontId="4"/>
  </si>
  <si>
    <t>産業財産権等関連経費</t>
    <rPh sb="0" eb="2">
      <t>サンギョウ</t>
    </rPh>
    <rPh sb="2" eb="4">
      <t>ザイサン</t>
    </rPh>
    <rPh sb="4" eb="5">
      <t>ケン</t>
    </rPh>
    <rPh sb="5" eb="6">
      <t>トウ</t>
    </rPh>
    <rPh sb="6" eb="10">
      <t>カンレンケイヒ</t>
    </rPh>
    <phoneticPr fontId="4"/>
  </si>
  <si>
    <t>謝金</t>
    <rPh sb="0" eb="2">
      <t>シャキン</t>
    </rPh>
    <phoneticPr fontId="4"/>
  </si>
  <si>
    <t>旅費</t>
    <rPh sb="0" eb="2">
      <t>リョヒ</t>
    </rPh>
    <phoneticPr fontId="4"/>
  </si>
  <si>
    <t>E</t>
    <phoneticPr fontId="4"/>
  </si>
  <si>
    <t>外注費</t>
    <rPh sb="0" eb="3">
      <t>ガイチュウヒ</t>
    </rPh>
    <phoneticPr fontId="4"/>
  </si>
  <si>
    <t>F</t>
    <phoneticPr fontId="4"/>
  </si>
  <si>
    <t>委託費</t>
    <phoneticPr fontId="4"/>
  </si>
  <si>
    <t>G</t>
    <phoneticPr fontId="4"/>
  </si>
  <si>
    <t>H</t>
    <phoneticPr fontId="4"/>
  </si>
  <si>
    <t>I</t>
    <phoneticPr fontId="4"/>
  </si>
  <si>
    <t>J</t>
    <phoneticPr fontId="4"/>
  </si>
  <si>
    <t>K</t>
    <phoneticPr fontId="4"/>
  </si>
  <si>
    <t>L</t>
    <phoneticPr fontId="4"/>
  </si>
  <si>
    <t>O</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</si>
</sst>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F800]dddd\,\ mmmm\ dd\,\ yyyy"/>
    <numFmt numFmtId="178" formatCode="0_);[Red]\(0\)"/>
    <numFmt numFmtId="179" formatCode="@&quot; 様&quot;"/>
    <numFmt numFmtId="180" formatCode="&quot;¥&quot;#,##0_);[Red]\(&quot;¥&quot;#,##0\)"/>
  </numFmts>
  <fonts count="50"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1"/>
      <color theme="0" tint="-0.249977111117893"/>
      <name val="Segoe UI Symbol"/>
      <family val="3"/>
    </font>
    <font>
      <sz val="12"/>
      <name val="Yu Gothic UI"/>
      <family val="3"/>
      <charset val="128"/>
    </font>
    <font>
      <u/>
      <sz val="11"/>
      <color theme="10"/>
      <name val="Calibri"/>
      <family val="3"/>
      <charset val="128"/>
    </font>
    <font>
      <sz val="11"/>
      <color theme="0"/>
      <name val="Yu Gothic UI"/>
      <family val="3"/>
      <charset val="128"/>
    </font>
    <font>
      <sz val="11"/>
      <color theme="0" tint="-0.34998626667073579"/>
      <name val="Yu Gothic UI"/>
      <family val="3"/>
      <charset val="128"/>
    </font>
    <font>
      <b/>
      <sz val="12"/>
      <color theme="1"/>
      <name val="Yu Gothic UI"/>
      <family val="3"/>
      <charset val="128"/>
    </font>
    <font>
      <sz val="9"/>
      <color theme="0" tint="-0.499984740745262"/>
      <name val="Yu Gothic UI"/>
      <family val="3"/>
      <charset val="128"/>
    </font>
  </fonts>
  <fills count="11">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
      <patternFill patternType="solid">
        <fgColor theme="0"/>
        <bgColor indexed="64"/>
      </patternFill>
    </fill>
  </fills>
  <borders count="10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bottom style="hair">
        <color auto="1"/>
      </bottom>
      <diagonal/>
    </border>
    <border>
      <left style="thin">
        <color theme="0" tint="-0.34998626667073579"/>
      </left>
      <right style="medium">
        <color theme="0" tint="-0.34998626667073579"/>
      </right>
      <top/>
      <bottom style="hair">
        <color auto="1"/>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s>
  <cellStyleXfs count="6">
    <xf numFmtId="0" fontId="0" fillId="0" borderId="0">
      <alignment vertical="center"/>
    </xf>
    <xf numFmtId="0" fontId="2" fillId="0" borderId="0">
      <alignment vertical="center"/>
    </xf>
    <xf numFmtId="0" fontId="2" fillId="0" borderId="0">
      <alignment vertical="center"/>
    </xf>
    <xf numFmtId="0" fontId="28" fillId="0" borderId="0">
      <alignment vertical="center"/>
    </xf>
    <xf numFmtId="0" fontId="33" fillId="0" borderId="0" applyNumberFormat="0" applyFill="0" applyBorder="0" applyAlignment="0" applyProtection="0">
      <alignment vertical="center"/>
    </xf>
    <xf numFmtId="38" fontId="42" fillId="0" borderId="0" applyFont="0" applyFill="0" applyBorder="0" applyAlignment="0" applyProtection="0">
      <alignment vertical="center"/>
    </xf>
  </cellStyleXfs>
  <cellXfs count="331">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5"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Border="1">
      <alignment vertical="center"/>
    </xf>
    <xf numFmtId="11" fontId="17" fillId="0" borderId="0" xfId="0" applyNumberFormat="1" applyFont="1" applyFill="1" applyBorder="1" applyAlignment="1">
      <alignment vertical="center"/>
    </xf>
    <xf numFmtId="0" fontId="5"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5" fillId="0" borderId="0" xfId="0" applyFont="1" applyFill="1" applyBorder="1" applyAlignment="1">
      <alignment horizontal="left" vertical="center"/>
    </xf>
    <xf numFmtId="0" fontId="5" fillId="0" borderId="44" xfId="0" applyFont="1" applyBorder="1">
      <alignment vertical="center"/>
    </xf>
    <xf numFmtId="0" fontId="5" fillId="0" borderId="47" xfId="0" applyFont="1" applyBorder="1">
      <alignment vertical="center"/>
    </xf>
    <xf numFmtId="0" fontId="5" fillId="0" borderId="49" xfId="0" applyFont="1" applyBorder="1">
      <alignment vertical="center"/>
    </xf>
    <xf numFmtId="0" fontId="5" fillId="0" borderId="48" xfId="0" applyFont="1" applyBorder="1">
      <alignment vertical="center"/>
    </xf>
    <xf numFmtId="0" fontId="5" fillId="0" borderId="48" xfId="0" applyFont="1" applyBorder="1" applyAlignment="1">
      <alignment horizontal="left" vertical="center"/>
    </xf>
    <xf numFmtId="0" fontId="5" fillId="0" borderId="51" xfId="0" applyFont="1" applyBorder="1">
      <alignment vertical="center"/>
    </xf>
    <xf numFmtId="0" fontId="5" fillId="3" borderId="48" xfId="0" applyFont="1" applyFill="1" applyBorder="1">
      <alignment vertical="center"/>
    </xf>
    <xf numFmtId="0" fontId="5" fillId="0" borderId="32" xfId="0" applyFont="1" applyBorder="1">
      <alignment vertical="center"/>
    </xf>
    <xf numFmtId="0" fontId="7" fillId="0" borderId="33" xfId="0" applyFont="1" applyBorder="1" applyAlignment="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lignment vertical="center"/>
    </xf>
    <xf numFmtId="0" fontId="5" fillId="0" borderId="36" xfId="0" applyFont="1" applyBorder="1">
      <alignment vertical="center"/>
    </xf>
    <xf numFmtId="0" fontId="7" fillId="0" borderId="0" xfId="0" applyFont="1" applyBorder="1" applyAlignment="1">
      <alignment vertical="center"/>
    </xf>
    <xf numFmtId="0" fontId="13" fillId="0" borderId="0" xfId="0" applyFont="1" applyBorder="1">
      <alignment vertical="center"/>
    </xf>
    <xf numFmtId="11" fontId="5" fillId="0" borderId="0" xfId="0" applyNumberFormat="1" applyFont="1" applyBorder="1">
      <alignment vertical="center"/>
    </xf>
    <xf numFmtId="0" fontId="5" fillId="0" borderId="0" xfId="0" applyFont="1" applyFill="1" applyBorder="1">
      <alignment vertical="center"/>
    </xf>
    <xf numFmtId="0" fontId="8" fillId="0" borderId="0" xfId="0" applyFont="1" applyFill="1" applyBorder="1" applyAlignment="1">
      <alignment horizontal="center" vertical="center"/>
    </xf>
    <xf numFmtId="0" fontId="8" fillId="0" borderId="0" xfId="0" applyFont="1" applyBorder="1" applyAlignment="1">
      <alignment horizontal="center"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8" fillId="0" borderId="0" xfId="0" applyFont="1" applyFill="1" applyBorder="1" applyAlignment="1">
      <alignment horizontal="left" vertical="center"/>
    </xf>
    <xf numFmtId="176" fontId="5" fillId="0" borderId="43" xfId="0" applyNumberFormat="1" applyFont="1" applyBorder="1">
      <alignment vertical="center"/>
    </xf>
    <xf numFmtId="11" fontId="17" fillId="0" borderId="36" xfId="0" applyNumberFormat="1" applyFont="1" applyFill="1" applyBorder="1" applyAlignment="1">
      <alignment vertical="center"/>
    </xf>
    <xf numFmtId="0" fontId="14" fillId="0" borderId="36" xfId="0" applyFont="1" applyFill="1" applyBorder="1" applyAlignment="1">
      <alignment horizontal="left" vertical="center"/>
    </xf>
    <xf numFmtId="0" fontId="8" fillId="0" borderId="36" xfId="0" applyFont="1" applyFill="1" applyBorder="1" applyAlignment="1">
      <alignment horizontal="left" vertical="center"/>
    </xf>
    <xf numFmtId="0" fontId="5" fillId="0" borderId="36" xfId="0" applyFont="1" applyFill="1" applyBorder="1">
      <alignment vertical="center"/>
    </xf>
    <xf numFmtId="0" fontId="8" fillId="0" borderId="36" xfId="0" applyFont="1" applyBorder="1" applyAlignment="1">
      <alignment horizontal="center" vertical="center"/>
    </xf>
    <xf numFmtId="176" fontId="5" fillId="0" borderId="0" xfId="0" applyNumberFormat="1" applyFont="1" applyBorder="1">
      <alignment vertical="center"/>
    </xf>
    <xf numFmtId="176" fontId="33" fillId="0" borderId="0" xfId="4" applyNumberFormat="1" applyBorder="1">
      <alignment vertical="center"/>
    </xf>
    <xf numFmtId="176" fontId="5" fillId="3" borderId="43" xfId="0" applyNumberFormat="1" applyFont="1" applyFill="1" applyBorder="1">
      <alignment vertical="center"/>
    </xf>
    <xf numFmtId="11" fontId="17" fillId="2" borderId="71" xfId="0" applyNumberFormat="1" applyFont="1" applyFill="1" applyBorder="1" applyAlignment="1">
      <alignment vertical="center"/>
    </xf>
    <xf numFmtId="11" fontId="17" fillId="2" borderId="72" xfId="0" applyNumberFormat="1" applyFont="1" applyFill="1" applyBorder="1" applyAlignment="1">
      <alignment vertical="center" wrapText="1"/>
    </xf>
    <xf numFmtId="11" fontId="17" fillId="2" borderId="73" xfId="0" applyNumberFormat="1" applyFont="1" applyFill="1" applyBorder="1" applyAlignment="1">
      <alignment vertical="center"/>
    </xf>
    <xf numFmtId="0" fontId="5" fillId="0" borderId="74" xfId="0" applyFont="1" applyBorder="1" applyAlignment="1">
      <alignment horizontal="left" vertical="center"/>
    </xf>
    <xf numFmtId="0" fontId="14" fillId="0" borderId="75" xfId="0" applyFont="1" applyBorder="1" applyAlignment="1">
      <alignment horizontal="left" vertical="center"/>
    </xf>
    <xf numFmtId="176" fontId="14" fillId="0" borderId="76" xfId="0" applyNumberFormat="1" applyFont="1" applyBorder="1" applyAlignment="1">
      <alignment horizontal="right" vertical="center"/>
    </xf>
    <xf numFmtId="0" fontId="5" fillId="0" borderId="77" xfId="0" applyFont="1" applyBorder="1">
      <alignment vertical="center"/>
    </xf>
    <xf numFmtId="0" fontId="5" fillId="0" borderId="75" xfId="0" applyFont="1" applyBorder="1">
      <alignment vertical="center"/>
    </xf>
    <xf numFmtId="0" fontId="5" fillId="0" borderId="78" xfId="0" applyFont="1" applyBorder="1">
      <alignment vertical="center"/>
    </xf>
    <xf numFmtId="176" fontId="5" fillId="0" borderId="79" xfId="0" applyNumberFormat="1" applyFont="1" applyBorder="1">
      <alignment vertical="center"/>
    </xf>
    <xf numFmtId="0" fontId="8" fillId="2" borderId="71" xfId="0" applyFont="1" applyFill="1" applyBorder="1" applyAlignment="1">
      <alignment horizontal="left" vertical="center"/>
    </xf>
    <xf numFmtId="0" fontId="8" fillId="2" borderId="80" xfId="0" applyFont="1" applyFill="1" applyBorder="1" applyAlignment="1">
      <alignment horizontal="left" vertical="center"/>
    </xf>
    <xf numFmtId="0" fontId="8" fillId="2" borderId="81" xfId="0" applyFont="1" applyFill="1" applyBorder="1" applyAlignment="1">
      <alignment horizontal="left" vertical="center"/>
    </xf>
    <xf numFmtId="0" fontId="5" fillId="4" borderId="75" xfId="0" applyFont="1" applyFill="1" applyBorder="1">
      <alignment vertical="center"/>
    </xf>
    <xf numFmtId="0" fontId="8" fillId="2" borderId="72" xfId="0" applyFont="1" applyFill="1" applyBorder="1" applyAlignment="1">
      <alignment horizontal="left" vertical="center"/>
    </xf>
    <xf numFmtId="0" fontId="5" fillId="0" borderId="0" xfId="0" applyFont="1" applyBorder="1" applyAlignment="1">
      <alignment horizontal="right" vertical="center"/>
    </xf>
    <xf numFmtId="0" fontId="10" fillId="7" borderId="1" xfId="0" applyFont="1" applyFill="1" applyBorder="1" applyAlignment="1" applyProtection="1">
      <alignment vertical="center" wrapText="1"/>
      <protection locked="0"/>
    </xf>
    <xf numFmtId="0" fontId="10" fillId="7" borderId="1" xfId="0" applyFont="1" applyFill="1" applyBorder="1" applyProtection="1">
      <alignment vertical="center"/>
      <protection locked="0"/>
    </xf>
    <xf numFmtId="0" fontId="10" fillId="7" borderId="53" xfId="0" applyFont="1" applyFill="1" applyBorder="1" applyProtection="1">
      <alignment vertical="center"/>
      <protection locked="0"/>
    </xf>
    <xf numFmtId="12" fontId="35" fillId="0" borderId="0" xfId="0" applyNumberFormat="1" applyFont="1" applyBorder="1">
      <alignment vertical="center"/>
    </xf>
    <xf numFmtId="176" fontId="14" fillId="0" borderId="46" xfId="0" applyNumberFormat="1" applyFont="1" applyBorder="1" applyAlignment="1">
      <alignment horizontal="right" vertical="center"/>
    </xf>
    <xf numFmtId="0" fontId="5" fillId="3" borderId="51" xfId="0" applyFont="1" applyFill="1" applyBorder="1">
      <alignment vertical="center"/>
    </xf>
    <xf numFmtId="0" fontId="5" fillId="3" borderId="49" xfId="0" applyFont="1" applyFill="1" applyBorder="1">
      <alignment vertical="center"/>
    </xf>
    <xf numFmtId="176" fontId="14" fillId="5" borderId="12" xfId="0" applyNumberFormat="1" applyFont="1" applyFill="1" applyBorder="1" applyAlignment="1" applyProtection="1">
      <alignment horizontal="right" vertical="center"/>
      <protection locked="0"/>
    </xf>
    <xf numFmtId="0" fontId="14" fillId="5" borderId="12" xfId="0" applyFont="1" applyFill="1" applyBorder="1" applyAlignment="1" applyProtection="1">
      <alignment horizontal="left" vertical="center"/>
      <protection locked="0"/>
    </xf>
    <xf numFmtId="0" fontId="14" fillId="5" borderId="15" xfId="0" applyFont="1" applyFill="1" applyBorder="1" applyAlignment="1" applyProtection="1">
      <alignment horizontal="left" vertical="center"/>
      <protection locked="0"/>
    </xf>
    <xf numFmtId="0" fontId="14" fillId="5" borderId="9" xfId="0" applyFont="1" applyFill="1" applyBorder="1" applyAlignment="1" applyProtection="1">
      <alignment horizontal="left" vertical="center" wrapText="1"/>
      <protection locked="0"/>
    </xf>
    <xf numFmtId="0" fontId="19" fillId="0" borderId="0" xfId="1" applyFont="1" applyProtection="1">
      <alignment vertical="center"/>
    </xf>
    <xf numFmtId="177" fontId="19" fillId="0" borderId="0" xfId="1" applyNumberFormat="1" applyFont="1" applyProtection="1">
      <alignment vertical="center"/>
    </xf>
    <xf numFmtId="0" fontId="18" fillId="0" borderId="0" xfId="1" applyFont="1" applyProtection="1">
      <alignment vertical="center"/>
    </xf>
    <xf numFmtId="0" fontId="20" fillId="0" borderId="0" xfId="1" applyFont="1" applyProtection="1">
      <alignment vertical="center"/>
    </xf>
    <xf numFmtId="0" fontId="2" fillId="0" borderId="0" xfId="1" applyProtection="1">
      <alignment vertical="center"/>
    </xf>
    <xf numFmtId="177" fontId="19" fillId="0" borderId="0" xfId="1" applyNumberFormat="1" applyFont="1" applyAlignment="1" applyProtection="1">
      <alignment horizontal="left" vertical="center"/>
    </xf>
    <xf numFmtId="177" fontId="19" fillId="0" borderId="0" xfId="1" applyNumberFormat="1" applyFont="1" applyAlignment="1" applyProtection="1">
      <alignment horizontal="right" vertical="center"/>
    </xf>
    <xf numFmtId="0" fontId="19" fillId="0" borderId="0" xfId="1" applyFont="1" applyAlignment="1" applyProtection="1">
      <alignment horizontal="right" vertical="center"/>
    </xf>
    <xf numFmtId="20" fontId="19" fillId="0" borderId="0" xfId="1" applyNumberFormat="1" applyFont="1" applyProtection="1">
      <alignment vertical="center"/>
    </xf>
    <xf numFmtId="179" fontId="19" fillId="0" borderId="0" xfId="1" applyNumberFormat="1" applyFont="1" applyProtection="1">
      <alignment vertical="center"/>
    </xf>
    <xf numFmtId="0" fontId="24" fillId="0" borderId="0" xfId="1" applyFont="1" applyAlignment="1" applyProtection="1">
      <alignment vertical="center" wrapText="1"/>
    </xf>
    <xf numFmtId="0" fontId="24" fillId="0" borderId="0" xfId="1" applyFont="1" applyAlignment="1" applyProtection="1">
      <alignment horizontal="left" vertical="center" wrapText="1"/>
    </xf>
    <xf numFmtId="0" fontId="22" fillId="0" borderId="0" xfId="1" applyFont="1" applyAlignment="1" applyProtection="1">
      <alignment horizontal="center" vertical="center"/>
    </xf>
    <xf numFmtId="0" fontId="23" fillId="0" borderId="0" xfId="1" quotePrefix="1" applyFont="1" applyProtection="1">
      <alignment vertical="center"/>
    </xf>
    <xf numFmtId="0" fontId="23" fillId="0" borderId="0" xfId="1" applyFont="1" applyProtection="1">
      <alignment vertical="center"/>
    </xf>
    <xf numFmtId="0" fontId="19" fillId="0" borderId="0" xfId="1" applyFont="1" applyAlignment="1" applyProtection="1">
      <alignment vertical="center" wrapText="1"/>
    </xf>
    <xf numFmtId="0" fontId="19" fillId="0" borderId="0" xfId="1" quotePrefix="1" applyFont="1" applyProtection="1">
      <alignment vertical="center"/>
    </xf>
    <xf numFmtId="0" fontId="0" fillId="0" borderId="0" xfId="1" applyFont="1" applyProtection="1">
      <alignment vertical="center"/>
    </xf>
    <xf numFmtId="0" fontId="2" fillId="6" borderId="2" xfId="1" applyFill="1" applyBorder="1" applyAlignment="1" applyProtection="1">
      <alignment horizontal="center" vertical="center" shrinkToFit="1"/>
    </xf>
    <xf numFmtId="0" fontId="2" fillId="6" borderId="2" xfId="1" applyFill="1" applyBorder="1" applyAlignment="1" applyProtection="1">
      <alignment horizontal="center" vertical="center"/>
    </xf>
    <xf numFmtId="0" fontId="2" fillId="0" borderId="0" xfId="1" applyAlignment="1" applyProtection="1">
      <alignment vertical="center" wrapText="1"/>
    </xf>
    <xf numFmtId="0" fontId="22" fillId="0" borderId="0" xfId="1" applyFont="1" applyAlignment="1" applyProtection="1">
      <alignment horizontal="left" vertical="center" shrinkToFit="1"/>
    </xf>
    <xf numFmtId="177" fontId="22" fillId="0" borderId="0" xfId="1" applyNumberFormat="1" applyFont="1" applyAlignment="1" applyProtection="1">
      <alignment vertical="top" wrapText="1"/>
    </xf>
    <xf numFmtId="0" fontId="26" fillId="0" borderId="0" xfId="1" applyFont="1" applyProtection="1">
      <alignment vertical="center"/>
    </xf>
    <xf numFmtId="0" fontId="27" fillId="0" borderId="0" xfId="1" applyFont="1" applyAlignment="1" applyProtection="1">
      <alignment vertical="top" wrapText="1"/>
    </xf>
    <xf numFmtId="0" fontId="10" fillId="5" borderId="1" xfId="0" applyFont="1" applyFill="1" applyBorder="1" applyAlignment="1" applyProtection="1">
      <alignment horizontal="left" vertical="center" wrapText="1"/>
      <protection locked="0"/>
    </xf>
    <xf numFmtId="176" fontId="10" fillId="7" borderId="1" xfId="0" applyNumberFormat="1" applyFont="1" applyFill="1" applyBorder="1" applyAlignment="1" applyProtection="1">
      <alignment horizontal="right" vertical="center"/>
      <protection locked="0"/>
    </xf>
    <xf numFmtId="0" fontId="10" fillId="7" borderId="54" xfId="0" applyFont="1" applyFill="1" applyBorder="1" applyAlignment="1" applyProtection="1">
      <alignment vertical="center" wrapText="1"/>
      <protection locked="0"/>
    </xf>
    <xf numFmtId="176" fontId="10" fillId="7" borderId="54" xfId="0" applyNumberFormat="1" applyFont="1" applyFill="1" applyBorder="1" applyAlignment="1" applyProtection="1">
      <alignment vertical="center" wrapText="1"/>
      <protection locked="0"/>
    </xf>
    <xf numFmtId="0" fontId="10" fillId="7" borderId="28" xfId="0" applyFont="1" applyFill="1" applyBorder="1" applyAlignment="1" applyProtection="1">
      <alignment vertical="center" wrapText="1"/>
      <protection locked="0"/>
    </xf>
    <xf numFmtId="176" fontId="10" fillId="7" borderId="1" xfId="0" applyNumberFormat="1" applyFont="1" applyFill="1" applyBorder="1" applyAlignment="1" applyProtection="1">
      <alignment vertical="center" wrapText="1"/>
      <protection locked="0"/>
    </xf>
    <xf numFmtId="0" fontId="10" fillId="7" borderId="57" xfId="0" applyFont="1" applyFill="1" applyBorder="1" applyAlignment="1" applyProtection="1">
      <alignment vertical="center" wrapText="1"/>
      <protection locked="0"/>
    </xf>
    <xf numFmtId="176" fontId="10" fillId="7" borderId="1" xfId="0" applyNumberFormat="1" applyFont="1" applyFill="1" applyBorder="1" applyProtection="1">
      <alignment vertical="center"/>
      <protection locked="0"/>
    </xf>
    <xf numFmtId="0" fontId="10" fillId="7" borderId="57" xfId="0" applyFont="1" applyFill="1" applyBorder="1" applyProtection="1">
      <alignment vertical="center"/>
      <protection locked="0"/>
    </xf>
    <xf numFmtId="176" fontId="10" fillId="7" borderId="53" xfId="0" applyNumberFormat="1" applyFont="1" applyFill="1" applyBorder="1" applyAlignment="1" applyProtection="1">
      <alignment horizontal="right" vertical="center"/>
      <protection locked="0"/>
    </xf>
    <xf numFmtId="176" fontId="10" fillId="7" borderId="53" xfId="0" applyNumberFormat="1" applyFont="1" applyFill="1" applyBorder="1" applyProtection="1">
      <alignment vertical="center"/>
      <protection locked="0"/>
    </xf>
    <xf numFmtId="0" fontId="10" fillId="7" borderId="23" xfId="0" applyFont="1" applyFill="1" applyBorder="1" applyProtection="1">
      <alignment vertical="center"/>
      <protection locked="0"/>
    </xf>
    <xf numFmtId="0" fontId="8" fillId="2" borderId="82" xfId="0" applyFont="1" applyFill="1" applyBorder="1" applyAlignment="1">
      <alignment horizontal="left" vertical="center"/>
    </xf>
    <xf numFmtId="176" fontId="5" fillId="4" borderId="83" xfId="0" applyNumberFormat="1" applyFont="1" applyFill="1" applyBorder="1">
      <alignment vertical="center"/>
    </xf>
    <xf numFmtId="176" fontId="5" fillId="3" borderId="84" xfId="0" applyNumberFormat="1" applyFont="1" applyFill="1" applyBorder="1">
      <alignment vertical="center"/>
    </xf>
    <xf numFmtId="176" fontId="5" fillId="0" borderId="84" xfId="0" applyNumberFormat="1" applyFont="1" applyBorder="1">
      <alignment vertical="center"/>
    </xf>
    <xf numFmtId="176" fontId="5" fillId="0" borderId="85" xfId="0" applyNumberFormat="1" applyFont="1" applyBorder="1">
      <alignment vertical="center"/>
    </xf>
    <xf numFmtId="176" fontId="5" fillId="0" borderId="87" xfId="0" applyNumberFormat="1" applyFont="1" applyBorder="1">
      <alignment vertical="center"/>
    </xf>
    <xf numFmtId="0" fontId="5" fillId="0" borderId="86" xfId="0" applyFont="1" applyBorder="1" applyAlignment="1">
      <alignment horizontal="left" vertical="center"/>
    </xf>
    <xf numFmtId="0" fontId="5" fillId="4" borderId="88" xfId="0" applyFont="1" applyFill="1" applyBorder="1">
      <alignment vertical="center"/>
    </xf>
    <xf numFmtId="0" fontId="5" fillId="4" borderId="88" xfId="0" applyFont="1" applyFill="1" applyBorder="1" applyAlignment="1">
      <alignment horizontal="left" vertical="center" wrapText="1"/>
    </xf>
    <xf numFmtId="0" fontId="5" fillId="4" borderId="89" xfId="0" applyFont="1" applyFill="1" applyBorder="1" applyAlignment="1">
      <alignment horizontal="left" vertical="center" wrapText="1"/>
    </xf>
    <xf numFmtId="0" fontId="5" fillId="3" borderId="91" xfId="0" applyFont="1" applyFill="1" applyBorder="1">
      <alignment vertical="center"/>
    </xf>
    <xf numFmtId="0" fontId="5" fillId="3" borderId="90" xfId="0" applyFont="1" applyFill="1" applyBorder="1" applyAlignment="1">
      <alignment horizontal="left" vertical="center"/>
    </xf>
    <xf numFmtId="0" fontId="5" fillId="3" borderId="91" xfId="0" applyFont="1" applyFill="1" applyBorder="1" applyAlignment="1">
      <alignment horizontal="left" vertical="center"/>
    </xf>
    <xf numFmtId="0" fontId="5" fillId="3" borderId="90" xfId="0" applyFont="1" applyFill="1" applyBorder="1">
      <alignment vertical="center"/>
    </xf>
    <xf numFmtId="0" fontId="5" fillId="3" borderId="61" xfId="0" applyFont="1" applyFill="1" applyBorder="1">
      <alignment vertical="center"/>
    </xf>
    <xf numFmtId="0" fontId="5" fillId="3" borderId="92" xfId="0" applyFont="1" applyFill="1" applyBorder="1" applyAlignment="1">
      <alignment horizontal="left" vertical="center"/>
    </xf>
    <xf numFmtId="0" fontId="5" fillId="4" borderId="93" xfId="0" applyFont="1" applyFill="1" applyBorder="1">
      <alignment vertical="center"/>
    </xf>
    <xf numFmtId="0" fontId="5" fillId="0" borderId="26" xfId="0" applyFont="1" applyBorder="1">
      <alignment vertical="center"/>
    </xf>
    <xf numFmtId="0" fontId="7" fillId="0" borderId="0" xfId="0" applyFont="1">
      <alignment vertical="center"/>
    </xf>
    <xf numFmtId="0" fontId="5" fillId="0" borderId="0" xfId="0" applyFont="1" applyAlignment="1">
      <alignment vertical="center" wrapText="1"/>
    </xf>
    <xf numFmtId="0" fontId="5" fillId="0" borderId="27" xfId="0" applyFont="1" applyBorder="1">
      <alignment vertical="center"/>
    </xf>
    <xf numFmtId="11" fontId="17" fillId="2" borderId="5" xfId="0" applyNumberFormat="1" applyFont="1" applyFill="1" applyBorder="1" applyAlignment="1">
      <alignment vertical="center" wrapText="1"/>
    </xf>
    <xf numFmtId="11" fontId="17" fillId="2" borderId="6" xfId="0" applyNumberFormat="1" applyFont="1" applyFill="1" applyBorder="1">
      <alignment vertical="center"/>
    </xf>
    <xf numFmtId="11" fontId="17" fillId="2" borderId="7" xfId="0" applyNumberFormat="1" applyFont="1" applyFill="1" applyBorder="1">
      <alignment vertical="center"/>
    </xf>
    <xf numFmtId="0" fontId="14" fillId="0" borderId="8" xfId="0" applyFont="1" applyBorder="1" applyAlignment="1">
      <alignment horizontal="left" vertical="center"/>
    </xf>
    <xf numFmtId="0" fontId="14" fillId="0" borderId="17" xfId="0" applyFont="1" applyBorder="1" applyAlignment="1">
      <alignment horizontal="left" vertical="center"/>
    </xf>
    <xf numFmtId="0" fontId="5" fillId="0" borderId="18" xfId="0" applyFont="1" applyBorder="1" applyAlignment="1">
      <alignment horizontal="left" vertical="center" wrapText="1"/>
    </xf>
    <xf numFmtId="0" fontId="14" fillId="0" borderId="9" xfId="0" applyFont="1" applyBorder="1" applyAlignment="1">
      <alignment horizontal="left" vertical="center"/>
    </xf>
    <xf numFmtId="0" fontId="5" fillId="0" borderId="9" xfId="0" applyFont="1" applyBorder="1" applyAlignment="1">
      <alignment horizontal="left" vertical="center" wrapText="1"/>
    </xf>
    <xf numFmtId="0" fontId="5" fillId="0" borderId="10" xfId="0" applyFont="1" applyBorder="1" applyAlignment="1">
      <alignment horizontal="left" vertical="center"/>
    </xf>
    <xf numFmtId="0" fontId="14" fillId="0" borderId="11" xfId="0" applyFont="1" applyBorder="1" applyAlignment="1">
      <alignment horizontal="left" vertical="center"/>
    </xf>
    <xf numFmtId="0" fontId="14" fillId="0" borderId="19" xfId="0" applyFont="1" applyBorder="1" applyAlignment="1">
      <alignment horizontal="left" vertical="center"/>
    </xf>
    <xf numFmtId="0" fontId="5" fillId="0" borderId="20" xfId="0" applyFont="1" applyBorder="1" applyAlignment="1">
      <alignment horizontal="left" vertical="center" wrapText="1"/>
    </xf>
    <xf numFmtId="0" fontId="14" fillId="0" borderId="12" xfId="0" applyFont="1" applyBorder="1" applyAlignment="1">
      <alignment horizontal="left" vertical="center"/>
    </xf>
    <xf numFmtId="0" fontId="14" fillId="5" borderId="12" xfId="0" applyFont="1" applyFill="1" applyBorder="1" applyAlignment="1" applyProtection="1">
      <alignment horizontal="right" vertical="center"/>
      <protection locked="0"/>
    </xf>
    <xf numFmtId="0" fontId="5" fillId="0" borderId="12" xfId="0" applyFont="1" applyBorder="1" applyAlignment="1">
      <alignment horizontal="left" vertical="center" wrapText="1"/>
    </xf>
    <xf numFmtId="0" fontId="5" fillId="0" borderId="13" xfId="0" applyFont="1" applyBorder="1" applyAlignment="1">
      <alignment horizontal="left" vertical="center"/>
    </xf>
    <xf numFmtId="0" fontId="14" fillId="5" borderId="12" xfId="0" quotePrefix="1" applyFont="1" applyFill="1" applyBorder="1" applyAlignment="1" applyProtection="1">
      <alignment horizontal="right" vertical="center"/>
      <protection locked="0"/>
    </xf>
    <xf numFmtId="0" fontId="5" fillId="0" borderId="12" xfId="0" applyFont="1" applyBorder="1" applyAlignment="1">
      <alignment horizontal="left" vertical="center"/>
    </xf>
    <xf numFmtId="176" fontId="14" fillId="0" borderId="12" xfId="0" applyNumberFormat="1" applyFont="1" applyBorder="1" applyAlignment="1">
      <alignment horizontal="left" vertical="center"/>
    </xf>
    <xf numFmtId="176" fontId="14" fillId="6" borderId="12" xfId="0" applyNumberFormat="1" applyFont="1" applyFill="1" applyBorder="1" applyAlignment="1">
      <alignment horizontal="right" vertical="center"/>
    </xf>
    <xf numFmtId="0" fontId="5" fillId="0" borderId="13" xfId="0" applyFont="1" applyBorder="1" applyAlignment="1">
      <alignment horizontal="left" vertical="center" wrapText="1"/>
    </xf>
    <xf numFmtId="0" fontId="14" fillId="0" borderId="14" xfId="0" applyFont="1" applyBorder="1" applyAlignment="1">
      <alignment horizontal="left" vertical="center"/>
    </xf>
    <xf numFmtId="0" fontId="14" fillId="0" borderId="21" xfId="0" applyFont="1" applyBorder="1" applyAlignment="1">
      <alignment horizontal="left" vertical="center"/>
    </xf>
    <xf numFmtId="0" fontId="5" fillId="0" borderId="22" xfId="0" applyFont="1" applyBorder="1" applyAlignment="1">
      <alignment horizontal="left" vertical="center" wrapText="1"/>
    </xf>
    <xf numFmtId="176" fontId="14" fillId="0" borderId="15" xfId="0" applyNumberFormat="1" applyFont="1" applyBorder="1" applyAlignment="1">
      <alignment horizontal="left" vertical="center"/>
    </xf>
    <xf numFmtId="0" fontId="5" fillId="0" borderId="15" xfId="0" applyFont="1" applyBorder="1" applyAlignment="1">
      <alignment horizontal="left" vertical="center"/>
    </xf>
    <xf numFmtId="0" fontId="5" fillId="0" borderId="24" xfId="0" applyFont="1" applyBorder="1">
      <alignment vertical="center"/>
    </xf>
    <xf numFmtId="0" fontId="5" fillId="0" borderId="24" xfId="0" applyFont="1" applyBorder="1" applyAlignment="1">
      <alignment vertical="center" wrapText="1"/>
    </xf>
    <xf numFmtId="0" fontId="5" fillId="0" borderId="25" xfId="0" applyFont="1" applyBorder="1">
      <alignment vertical="center"/>
    </xf>
    <xf numFmtId="0" fontId="6" fillId="0" borderId="0" xfId="0" applyFont="1">
      <alignment vertical="center"/>
    </xf>
    <xf numFmtId="0" fontId="5" fillId="0" borderId="23" xfId="0" applyFont="1" applyBorder="1">
      <alignment vertical="center"/>
    </xf>
    <xf numFmtId="0" fontId="6" fillId="0" borderId="24" xfId="0" applyFont="1" applyBorder="1">
      <alignment vertical="center"/>
    </xf>
    <xf numFmtId="49" fontId="5" fillId="0" borderId="0" xfId="0" applyNumberFormat="1" applyFont="1" applyAlignment="1">
      <alignment horizontal="left" vertical="center"/>
    </xf>
    <xf numFmtId="0" fontId="5" fillId="5" borderId="0" xfId="0" applyFont="1" applyFill="1" applyAlignment="1">
      <alignment horizontal="left" vertical="center"/>
    </xf>
    <xf numFmtId="0" fontId="15" fillId="0" borderId="0" xfId="0" applyFont="1" applyAlignment="1">
      <alignment horizontal="left" vertical="center"/>
    </xf>
    <xf numFmtId="0" fontId="5" fillId="0" borderId="0" xfId="0" applyFont="1" applyAlignment="1">
      <alignment horizontal="left" vertical="center"/>
    </xf>
    <xf numFmtId="49" fontId="5" fillId="0" borderId="0" xfId="0" applyNumberFormat="1" applyFont="1" applyAlignment="1">
      <alignment horizontal="center" vertical="center"/>
    </xf>
    <xf numFmtId="0" fontId="5" fillId="0" borderId="28" xfId="0" applyFont="1" applyBorder="1">
      <alignment vertical="center"/>
    </xf>
    <xf numFmtId="0" fontId="5" fillId="0" borderId="29" xfId="0" applyFont="1" applyBorder="1" applyAlignment="1">
      <alignment horizontal="left" vertical="center"/>
    </xf>
    <xf numFmtId="0" fontId="5" fillId="0" borderId="29" xfId="0" applyFont="1" applyBorder="1">
      <alignment vertical="center"/>
    </xf>
    <xf numFmtId="49" fontId="5" fillId="0" borderId="29" xfId="0" applyNumberFormat="1" applyFont="1" applyBorder="1" applyAlignment="1">
      <alignment horizontal="center" vertical="center"/>
    </xf>
    <xf numFmtId="0" fontId="5" fillId="0" borderId="30" xfId="0" applyFont="1" applyBorder="1">
      <alignment vertical="center"/>
    </xf>
    <xf numFmtId="0" fontId="13" fillId="0" borderId="0" xfId="0" applyFont="1">
      <alignment vertical="center"/>
    </xf>
    <xf numFmtId="11" fontId="5" fillId="0" borderId="26" xfId="0" applyNumberFormat="1" applyFont="1" applyBorder="1">
      <alignment vertical="center"/>
    </xf>
    <xf numFmtId="11" fontId="5" fillId="0" borderId="0" xfId="0" applyNumberFormat="1" applyFont="1">
      <alignment vertical="center"/>
    </xf>
    <xf numFmtId="11" fontId="5" fillId="0" borderId="27" xfId="0" applyNumberFormat="1" applyFont="1" applyBorder="1">
      <alignment vertical="center"/>
    </xf>
    <xf numFmtId="0" fontId="13" fillId="0" borderId="26" xfId="0" applyFont="1" applyBorder="1">
      <alignment vertical="center"/>
    </xf>
    <xf numFmtId="0" fontId="14" fillId="0" borderId="62" xfId="0" applyFont="1" applyBorder="1" applyAlignment="1">
      <alignment horizontal="left" vertical="center"/>
    </xf>
    <xf numFmtId="0" fontId="14" fillId="0" borderId="63" xfId="0" applyFont="1" applyBorder="1" applyAlignment="1">
      <alignment horizontal="left" vertical="center"/>
    </xf>
    <xf numFmtId="0" fontId="5" fillId="0" borderId="63" xfId="0" applyFont="1" applyBorder="1" applyAlignment="1">
      <alignment horizontal="left" vertical="center" wrapText="1"/>
    </xf>
    <xf numFmtId="0" fontId="14" fillId="5" borderId="63" xfId="0" applyFont="1" applyFill="1" applyBorder="1" applyAlignment="1" applyProtection="1">
      <alignment horizontal="right" vertical="center"/>
      <protection locked="0"/>
    </xf>
    <xf numFmtId="0" fontId="5" fillId="0" borderId="64" xfId="0" applyFont="1" applyBorder="1" applyAlignment="1">
      <alignment horizontal="left" vertical="center"/>
    </xf>
    <xf numFmtId="0" fontId="14" fillId="0" borderId="65" xfId="0" applyFont="1" applyBorder="1" applyAlignment="1">
      <alignment horizontal="left" vertical="center"/>
    </xf>
    <xf numFmtId="0" fontId="14" fillId="0" borderId="66" xfId="0" applyFont="1" applyBorder="1" applyAlignment="1">
      <alignment horizontal="left" vertical="center"/>
    </xf>
    <xf numFmtId="0" fontId="5" fillId="0" borderId="66" xfId="0" applyFont="1" applyBorder="1" applyAlignment="1">
      <alignment horizontal="left" vertical="center" wrapText="1"/>
    </xf>
    <xf numFmtId="0" fontId="14" fillId="5" borderId="66" xfId="0" quotePrefix="1" applyFont="1" applyFill="1" applyBorder="1" applyAlignment="1" applyProtection="1">
      <alignment horizontal="right" vertical="center"/>
      <protection locked="0"/>
    </xf>
    <xf numFmtId="0" fontId="5" fillId="0" borderId="67" xfId="0" applyFont="1" applyBorder="1" applyAlignment="1">
      <alignment horizontal="left" vertical="center"/>
    </xf>
    <xf numFmtId="0" fontId="14" fillId="0" borderId="68" xfId="0" applyFont="1" applyBorder="1" applyAlignment="1">
      <alignment horizontal="left" vertical="center"/>
    </xf>
    <xf numFmtId="0" fontId="14" fillId="0" borderId="69" xfId="0" applyFont="1" applyBorder="1" applyAlignment="1">
      <alignment horizontal="left" vertical="center"/>
    </xf>
    <xf numFmtId="0" fontId="5" fillId="0" borderId="69" xfId="0" applyFont="1" applyBorder="1" applyAlignment="1">
      <alignment horizontal="left" vertical="center" wrapText="1"/>
    </xf>
    <xf numFmtId="0" fontId="14" fillId="5" borderId="69" xfId="0" applyFont="1" applyFill="1" applyBorder="1" applyAlignment="1" applyProtection="1">
      <alignment horizontal="right" vertical="center"/>
      <protection locked="0"/>
    </xf>
    <xf numFmtId="0" fontId="5" fillId="0" borderId="70" xfId="0" applyFont="1" applyBorder="1" applyAlignment="1">
      <alignment horizontal="left" vertical="center"/>
    </xf>
    <xf numFmtId="11" fontId="17" fillId="2" borderId="7" xfId="0" applyNumberFormat="1" applyFont="1" applyFill="1" applyBorder="1" applyAlignment="1">
      <alignment vertical="center" wrapText="1"/>
    </xf>
    <xf numFmtId="0" fontId="14" fillId="0" borderId="15" xfId="0" applyFont="1" applyBorder="1" applyAlignment="1">
      <alignment horizontal="left" vertical="center"/>
    </xf>
    <xf numFmtId="0" fontId="5" fillId="0" borderId="15" xfId="0" applyFont="1" applyBorder="1" applyAlignment="1">
      <alignment horizontal="left" vertical="center" wrapText="1"/>
    </xf>
    <xf numFmtId="176" fontId="14" fillId="5" borderId="15" xfId="0" applyNumberFormat="1" applyFont="1" applyFill="1" applyBorder="1" applyAlignment="1" applyProtection="1">
      <alignment horizontal="right" vertical="center"/>
      <protection locked="0"/>
    </xf>
    <xf numFmtId="0" fontId="5" fillId="0" borderId="16" xfId="0" applyFont="1" applyBorder="1" applyAlignment="1">
      <alignment horizontal="left" vertical="center" wrapText="1"/>
    </xf>
    <xf numFmtId="0" fontId="14" fillId="0" borderId="0" xfId="0" applyFont="1" applyAlignment="1">
      <alignment horizontal="center" vertical="center"/>
    </xf>
    <xf numFmtId="0" fontId="14" fillId="0" borderId="0" xfId="0" applyFont="1" applyAlignment="1">
      <alignment horizontal="left" vertical="center"/>
    </xf>
    <xf numFmtId="0" fontId="5" fillId="0" borderId="29" xfId="0" applyFont="1" applyBorder="1" applyAlignment="1">
      <alignment vertical="center" wrapText="1"/>
    </xf>
    <xf numFmtId="0" fontId="10" fillId="0" borderId="0" xfId="0" applyFont="1" applyAlignment="1">
      <alignment horizontal="center" vertical="center"/>
    </xf>
    <xf numFmtId="0" fontId="10" fillId="0" borderId="0" xfId="0" applyFont="1">
      <alignment vertical="center"/>
    </xf>
    <xf numFmtId="0" fontId="7" fillId="0" borderId="0" xfId="0" applyFont="1" applyAlignment="1">
      <alignment horizontal="left" vertical="center"/>
    </xf>
    <xf numFmtId="0" fontId="11" fillId="0" borderId="0" xfId="0" applyFont="1">
      <alignment vertical="center"/>
    </xf>
    <xf numFmtId="0" fontId="12" fillId="0" borderId="0" xfId="0" applyFont="1">
      <alignment vertical="center"/>
    </xf>
    <xf numFmtId="0" fontId="7" fillId="0" borderId="23" xfId="0" applyFont="1" applyBorder="1">
      <alignment vertical="center"/>
    </xf>
    <xf numFmtId="0" fontId="10" fillId="0" borderId="24" xfId="0" applyFont="1" applyBorder="1">
      <alignment vertical="center"/>
    </xf>
    <xf numFmtId="0" fontId="12" fillId="0" borderId="24" xfId="0" applyFont="1" applyBorder="1">
      <alignment vertical="center"/>
    </xf>
    <xf numFmtId="0" fontId="10" fillId="0" borderId="25" xfId="0" applyFont="1" applyBorder="1">
      <alignment vertical="center"/>
    </xf>
    <xf numFmtId="0" fontId="7" fillId="0" borderId="26" xfId="0" applyFont="1" applyBorder="1">
      <alignment vertical="center"/>
    </xf>
    <xf numFmtId="0" fontId="10" fillId="0" borderId="27" xfId="0" applyFont="1" applyBorder="1">
      <alignment vertical="center"/>
    </xf>
    <xf numFmtId="0" fontId="7" fillId="0" borderId="26" xfId="0" applyFont="1" applyBorder="1" applyAlignment="1">
      <alignment horizontal="left" vertical="center"/>
    </xf>
    <xf numFmtId="0" fontId="5" fillId="0" borderId="27" xfId="0" applyFont="1" applyBorder="1" applyAlignment="1">
      <alignment horizontal="left" vertical="center"/>
    </xf>
    <xf numFmtId="0" fontId="7" fillId="0" borderId="28" xfId="0" applyFont="1" applyBorder="1">
      <alignment vertical="center"/>
    </xf>
    <xf numFmtId="0" fontId="10" fillId="0" borderId="29" xfId="0" applyFont="1" applyBorder="1">
      <alignment vertical="center"/>
    </xf>
    <xf numFmtId="0" fontId="10" fillId="0" borderId="30" xfId="0" applyFont="1" applyBorder="1">
      <alignment vertical="center"/>
    </xf>
    <xf numFmtId="0" fontId="29" fillId="0" borderId="0" xfId="3" applyFont="1" applyAlignment="1">
      <alignment horizontal="left" vertical="center" wrapText="1"/>
    </xf>
    <xf numFmtId="0" fontId="10" fillId="0" borderId="0" xfId="0" applyFont="1" applyAlignment="1">
      <alignment horizontal="left" vertical="center"/>
    </xf>
    <xf numFmtId="0" fontId="30" fillId="0" borderId="0" xfId="3" applyFont="1" applyAlignment="1">
      <alignment horizontal="center" vertical="center" wrapText="1"/>
    </xf>
    <xf numFmtId="0" fontId="36" fillId="0" borderId="0" xfId="0" applyFont="1" applyAlignment="1">
      <alignment horizontal="left" vertical="center"/>
    </xf>
    <xf numFmtId="0" fontId="35" fillId="0" borderId="0" xfId="0" applyFont="1" applyAlignment="1">
      <alignment horizontal="left" vertical="center"/>
    </xf>
    <xf numFmtId="0" fontId="35" fillId="0" borderId="0" xfId="0" applyFont="1">
      <alignment vertical="center"/>
    </xf>
    <xf numFmtId="0" fontId="31" fillId="0" borderId="0" xfId="0" applyFont="1">
      <alignment vertical="center"/>
    </xf>
    <xf numFmtId="0" fontId="32" fillId="0" borderId="0" xfId="0" applyFont="1">
      <alignment vertical="center"/>
    </xf>
    <xf numFmtId="0" fontId="37" fillId="9" borderId="58" xfId="0" applyFont="1" applyFill="1" applyBorder="1" applyAlignment="1">
      <alignment horizontal="center" vertical="center"/>
    </xf>
    <xf numFmtId="0" fontId="38" fillId="9" borderId="59" xfId="0" applyFont="1" applyFill="1" applyBorder="1" applyAlignment="1">
      <alignment horizontal="center" vertical="center"/>
    </xf>
    <xf numFmtId="0" fontId="38" fillId="9" borderId="59" xfId="0" applyFont="1" applyFill="1" applyBorder="1" applyAlignment="1">
      <alignment horizontal="center" vertical="center" wrapText="1"/>
    </xf>
    <xf numFmtId="0" fontId="38" fillId="9" borderId="55" xfId="0" applyFont="1" applyFill="1" applyBorder="1" applyAlignment="1">
      <alignment horizontal="center" vertical="center"/>
    </xf>
    <xf numFmtId="0" fontId="38" fillId="9" borderId="60" xfId="0" applyFont="1" applyFill="1" applyBorder="1" applyAlignment="1">
      <alignment horizontal="center" vertical="center"/>
    </xf>
    <xf numFmtId="0" fontId="11" fillId="0" borderId="0" xfId="0" applyFont="1" applyAlignment="1">
      <alignment horizontal="center" vertical="center"/>
    </xf>
    <xf numFmtId="0" fontId="10" fillId="6" borderId="56" xfId="0" applyFont="1" applyFill="1" applyBorder="1" applyAlignment="1">
      <alignment horizontal="center" vertical="center"/>
    </xf>
    <xf numFmtId="0" fontId="10" fillId="6" borderId="25" xfId="0" applyFont="1" applyFill="1" applyBorder="1" applyAlignment="1">
      <alignment horizontal="center" vertical="center"/>
    </xf>
    <xf numFmtId="0" fontId="11" fillId="0" borderId="0" xfId="0" applyFont="1" applyAlignment="1">
      <alignment horizontal="left" vertical="center"/>
    </xf>
    <xf numFmtId="0" fontId="7" fillId="0" borderId="28" xfId="0" applyFont="1" applyBorder="1" applyAlignment="1">
      <alignment horizontal="left" vertical="center"/>
    </xf>
    <xf numFmtId="0" fontId="5" fillId="0" borderId="30" xfId="0" applyFont="1" applyBorder="1" applyAlignment="1">
      <alignment horizontal="left" vertical="center"/>
    </xf>
    <xf numFmtId="0" fontId="6" fillId="0" borderId="0" xfId="0" applyFont="1" applyAlignment="1">
      <alignment horizontal="left" vertical="center"/>
    </xf>
    <xf numFmtId="0" fontId="29" fillId="0" borderId="0" xfId="3" applyFont="1" applyAlignment="1">
      <alignment horizontal="center" vertical="center" wrapText="1"/>
    </xf>
    <xf numFmtId="0" fontId="29" fillId="0" borderId="0" xfId="3" applyFont="1" applyAlignment="1">
      <alignment horizontal="center" vertical="center"/>
    </xf>
    <xf numFmtId="0" fontId="36" fillId="0" borderId="0" xfId="0" applyFont="1">
      <alignment vertical="center"/>
    </xf>
    <xf numFmtId="0" fontId="36" fillId="0" borderId="0" xfId="0" applyFont="1" applyAlignment="1">
      <alignment vertical="center" wrapText="1"/>
    </xf>
    <xf numFmtId="0" fontId="35" fillId="0" borderId="0" xfId="0" applyFont="1" applyAlignment="1">
      <alignment vertical="center" wrapText="1"/>
    </xf>
    <xf numFmtId="0" fontId="14" fillId="0" borderId="94" xfId="0" applyFont="1" applyBorder="1" applyAlignment="1">
      <alignment horizontal="left" vertical="center"/>
    </xf>
    <xf numFmtId="0" fontId="5" fillId="0" borderId="94" xfId="0" applyFont="1" applyBorder="1" applyAlignment="1">
      <alignment horizontal="left" vertical="center" wrapText="1"/>
    </xf>
    <xf numFmtId="0" fontId="14" fillId="5" borderId="94" xfId="0" applyFont="1" applyFill="1" applyBorder="1" applyAlignment="1" applyProtection="1">
      <alignment horizontal="left" vertical="center"/>
      <protection locked="0"/>
    </xf>
    <xf numFmtId="0" fontId="5" fillId="0" borderId="95" xfId="0" applyFont="1" applyBorder="1" applyAlignment="1">
      <alignment horizontal="left" vertical="center" wrapText="1"/>
    </xf>
    <xf numFmtId="0" fontId="14" fillId="5" borderId="63" xfId="0" applyFont="1" applyFill="1" applyBorder="1" applyAlignment="1" applyProtection="1">
      <alignment horizontal="left" vertical="center"/>
      <protection locked="0"/>
    </xf>
    <xf numFmtId="0" fontId="5" fillId="0" borderId="64" xfId="0" applyFont="1" applyBorder="1" applyAlignment="1">
      <alignment horizontal="left" vertical="center" wrapText="1"/>
    </xf>
    <xf numFmtId="0" fontId="43" fillId="0" borderId="0" xfId="0" applyFont="1">
      <alignment vertical="center"/>
    </xf>
    <xf numFmtId="176" fontId="10" fillId="7" borderId="1" xfId="0" applyNumberFormat="1" applyFont="1" applyFill="1" applyBorder="1" applyAlignment="1" applyProtection="1">
      <alignment horizontal="left" vertical="center"/>
      <protection locked="0"/>
    </xf>
    <xf numFmtId="176" fontId="10" fillId="7" borderId="53" xfId="0" applyNumberFormat="1" applyFont="1" applyFill="1" applyBorder="1" applyAlignment="1" applyProtection="1">
      <alignment horizontal="left" vertical="center"/>
      <protection locked="0"/>
    </xf>
    <xf numFmtId="176" fontId="5" fillId="0" borderId="83" xfId="0" applyNumberFormat="1" applyFont="1" applyBorder="1">
      <alignment vertical="center"/>
    </xf>
    <xf numFmtId="0" fontId="8" fillId="0" borderId="96" xfId="0" applyFont="1" applyFill="1" applyBorder="1" applyAlignment="1">
      <alignment horizontal="left" vertical="center"/>
    </xf>
    <xf numFmtId="0" fontId="8" fillId="8" borderId="97" xfId="0" applyFont="1" applyFill="1" applyBorder="1" applyAlignment="1">
      <alignment horizontal="left" vertical="center"/>
    </xf>
    <xf numFmtId="176" fontId="5" fillId="0" borderId="84" xfId="0" applyNumberFormat="1" applyFont="1" applyBorder="1" applyAlignment="1">
      <alignment horizontal="right" vertical="center"/>
    </xf>
    <xf numFmtId="176" fontId="5" fillId="0" borderId="96" xfId="0" applyNumberFormat="1" applyFont="1" applyFill="1" applyBorder="1">
      <alignment vertical="center"/>
    </xf>
    <xf numFmtId="176" fontId="5" fillId="0" borderId="96" xfId="0" applyNumberFormat="1" applyFont="1" applyFill="1" applyBorder="1" applyAlignment="1">
      <alignment horizontal="right" vertical="center"/>
    </xf>
    <xf numFmtId="176" fontId="15" fillId="0" borderId="96" xfId="0" applyNumberFormat="1" applyFont="1" applyFill="1" applyBorder="1">
      <alignment vertical="center"/>
    </xf>
    <xf numFmtId="176" fontId="14" fillId="6" borderId="15" xfId="0" applyNumberFormat="1" applyFont="1" applyFill="1" applyBorder="1" applyAlignment="1">
      <alignment horizontal="right" vertical="center"/>
    </xf>
    <xf numFmtId="3" fontId="5" fillId="0" borderId="0" xfId="0" applyNumberFormat="1" applyFont="1" applyBorder="1">
      <alignment vertical="center"/>
    </xf>
    <xf numFmtId="0" fontId="15" fillId="0" borderId="0" xfId="0" applyFont="1" applyBorder="1">
      <alignment vertical="center"/>
    </xf>
    <xf numFmtId="0" fontId="15" fillId="0" borderId="0" xfId="0" applyFont="1" applyBorder="1" applyAlignment="1">
      <alignment horizontal="right" vertical="center"/>
    </xf>
    <xf numFmtId="11" fontId="44" fillId="0" borderId="0" xfId="0" applyNumberFormat="1" applyFont="1" applyFill="1" applyBorder="1" applyAlignment="1">
      <alignment horizontal="right" vertical="center"/>
    </xf>
    <xf numFmtId="12" fontId="15" fillId="0" borderId="36" xfId="0" applyNumberFormat="1" applyFont="1" applyBorder="1">
      <alignment vertical="center"/>
    </xf>
    <xf numFmtId="11" fontId="44" fillId="0" borderId="98" xfId="0" applyNumberFormat="1" applyFont="1" applyFill="1" applyBorder="1" applyAlignment="1">
      <alignment vertical="center"/>
    </xf>
    <xf numFmtId="11" fontId="44" fillId="0" borderId="99" xfId="0" applyNumberFormat="1" applyFont="1" applyFill="1" applyBorder="1" applyAlignment="1">
      <alignment vertical="center" wrapText="1"/>
    </xf>
    <xf numFmtId="38" fontId="44" fillId="0" borderId="42" xfId="5" applyFont="1" applyFill="1" applyBorder="1" applyAlignment="1">
      <alignment vertical="center" wrapText="1"/>
    </xf>
    <xf numFmtId="11" fontId="44" fillId="0" borderId="44" xfId="0" applyNumberFormat="1" applyFont="1" applyFill="1" applyBorder="1" applyAlignment="1">
      <alignment vertical="center"/>
    </xf>
    <xf numFmtId="11" fontId="44" fillId="0" borderId="47" xfId="0" applyNumberFormat="1" applyFont="1" applyFill="1" applyBorder="1" applyAlignment="1">
      <alignment vertical="center" wrapText="1"/>
    </xf>
    <xf numFmtId="11" fontId="44" fillId="0" borderId="74" xfId="0" applyNumberFormat="1" applyFont="1" applyFill="1" applyBorder="1" applyAlignment="1">
      <alignment vertical="center"/>
    </xf>
    <xf numFmtId="11" fontId="44" fillId="0" borderId="75" xfId="0" applyNumberFormat="1" applyFont="1" applyFill="1" applyBorder="1" applyAlignment="1">
      <alignment vertical="center" wrapText="1"/>
    </xf>
    <xf numFmtId="11" fontId="44" fillId="0" borderId="100" xfId="0" applyNumberFormat="1" applyFont="1" applyFill="1" applyBorder="1" applyAlignment="1">
      <alignment vertical="center"/>
    </xf>
    <xf numFmtId="11" fontId="44" fillId="0" borderId="86" xfId="0" applyNumberFormat="1" applyFont="1" applyFill="1" applyBorder="1" applyAlignment="1">
      <alignment vertical="center" wrapText="1"/>
    </xf>
    <xf numFmtId="0" fontId="44" fillId="0" borderId="101" xfId="0" applyNumberFormat="1" applyFont="1" applyFill="1" applyBorder="1" applyAlignment="1">
      <alignment vertical="center"/>
    </xf>
    <xf numFmtId="38" fontId="5" fillId="0" borderId="0" xfId="5" applyFont="1" applyBorder="1">
      <alignment vertical="center"/>
    </xf>
    <xf numFmtId="38" fontId="44" fillId="0" borderId="0" xfId="5" applyFont="1" applyFill="1" applyBorder="1" applyAlignment="1">
      <alignment vertical="center"/>
    </xf>
    <xf numFmtId="0" fontId="5" fillId="0" borderId="48" xfId="0" applyFont="1" applyBorder="1" applyAlignment="1">
      <alignment vertical="center" wrapText="1"/>
    </xf>
    <xf numFmtId="0" fontId="45" fillId="0" borderId="23" xfId="4" applyFont="1" applyBorder="1" applyProtection="1">
      <alignment vertical="center"/>
      <protection locked="0"/>
    </xf>
    <xf numFmtId="176" fontId="41" fillId="0" borderId="96" xfId="4" applyNumberFormat="1" applyFont="1" applyFill="1" applyBorder="1" applyProtection="1">
      <alignment vertical="center"/>
    </xf>
    <xf numFmtId="12" fontId="46" fillId="0" borderId="0" xfId="0" applyNumberFormat="1" applyFont="1" applyBorder="1">
      <alignment vertical="center"/>
    </xf>
    <xf numFmtId="38" fontId="46" fillId="0" borderId="0" xfId="5" applyFont="1" applyBorder="1">
      <alignment vertical="center"/>
    </xf>
    <xf numFmtId="176" fontId="46" fillId="0" borderId="0" xfId="0" applyNumberFormat="1" applyFont="1" applyBorder="1">
      <alignment vertical="center"/>
    </xf>
    <xf numFmtId="0" fontId="47" fillId="0" borderId="0" xfId="0" applyFont="1">
      <alignment vertical="center"/>
    </xf>
    <xf numFmtId="12" fontId="44" fillId="0" borderId="76" xfId="0" applyNumberFormat="1" applyFont="1" applyFill="1" applyBorder="1" applyAlignment="1">
      <alignment horizontal="right" vertical="center"/>
    </xf>
    <xf numFmtId="38" fontId="44" fillId="0" borderId="46" xfId="5" applyFont="1" applyFill="1" applyBorder="1" applyAlignment="1">
      <alignment horizontal="right" vertical="center"/>
    </xf>
    <xf numFmtId="0" fontId="10" fillId="7" borderId="1" xfId="0" applyFont="1" applyFill="1" applyBorder="1" applyAlignment="1" applyProtection="1">
      <alignment horizontal="right" vertical="center"/>
      <protection locked="0"/>
    </xf>
    <xf numFmtId="0" fontId="5" fillId="10" borderId="52" xfId="0" applyFont="1" applyFill="1" applyBorder="1">
      <alignment vertical="center"/>
    </xf>
    <xf numFmtId="0" fontId="5" fillId="10" borderId="47" xfId="0" applyFont="1" applyFill="1" applyBorder="1">
      <alignment vertical="center"/>
    </xf>
    <xf numFmtId="0" fontId="5" fillId="10" borderId="50" xfId="0" applyFont="1" applyFill="1" applyBorder="1">
      <alignment vertical="center"/>
    </xf>
    <xf numFmtId="176" fontId="5" fillId="10" borderId="45" xfId="0" applyNumberFormat="1" applyFont="1" applyFill="1" applyBorder="1">
      <alignment vertical="center"/>
    </xf>
    <xf numFmtId="176" fontId="5" fillId="10" borderId="85" xfId="0" applyNumberFormat="1" applyFont="1" applyFill="1" applyBorder="1">
      <alignment vertical="center"/>
    </xf>
    <xf numFmtId="11" fontId="48" fillId="0" borderId="0" xfId="0" applyNumberFormat="1" applyFont="1" applyFill="1" applyBorder="1" applyAlignment="1">
      <alignment vertical="center"/>
    </xf>
    <xf numFmtId="176" fontId="5" fillId="0" borderId="87" xfId="0" applyNumberFormat="1" applyFont="1" applyBorder="1" applyAlignment="1">
      <alignment horizontal="right" vertical="center"/>
    </xf>
    <xf numFmtId="180" fontId="5" fillId="0" borderId="0" xfId="0" applyNumberFormat="1" applyFont="1" applyBorder="1">
      <alignment vertical="center"/>
    </xf>
    <xf numFmtId="176" fontId="49" fillId="0" borderId="96" xfId="4" applyNumberFormat="1" applyFont="1" applyFill="1" applyBorder="1" applyProtection="1">
      <alignment vertical="center"/>
    </xf>
    <xf numFmtId="0" fontId="23" fillId="0" borderId="0" xfId="1" applyFont="1" applyAlignment="1" applyProtection="1">
      <alignment horizontal="center" vertical="center" wrapText="1"/>
    </xf>
    <xf numFmtId="178" fontId="1" fillId="6" borderId="2" xfId="1" applyNumberFormat="1" applyFont="1" applyFill="1" applyBorder="1" applyAlignment="1" applyProtection="1">
      <alignment horizontal="center" vertical="center" shrinkToFit="1"/>
    </xf>
    <xf numFmtId="0" fontId="1" fillId="6" borderId="2" xfId="1" applyFont="1" applyFill="1" applyBorder="1" applyAlignment="1" applyProtection="1">
      <alignment horizontal="center" vertical="center" shrinkToFit="1"/>
    </xf>
    <xf numFmtId="0" fontId="19" fillId="6" borderId="31" xfId="1" applyNumberFormat="1" applyFont="1" applyFill="1" applyBorder="1" applyAlignment="1" applyProtection="1">
      <alignment horizontal="left" vertical="top" wrapText="1"/>
    </xf>
    <xf numFmtId="0" fontId="19" fillId="6" borderId="3" xfId="1" applyNumberFormat="1" applyFont="1" applyFill="1" applyBorder="1" applyAlignment="1" applyProtection="1">
      <alignment horizontal="left" vertical="top" wrapText="1"/>
    </xf>
    <xf numFmtId="0" fontId="19" fillId="6" borderId="4" xfId="1" applyNumberFormat="1" applyFont="1" applyFill="1" applyBorder="1" applyAlignment="1" applyProtection="1">
      <alignment horizontal="left" vertical="top" wrapText="1"/>
    </xf>
    <xf numFmtId="176" fontId="19" fillId="6" borderId="31" xfId="1" applyNumberFormat="1" applyFont="1" applyFill="1" applyBorder="1" applyAlignment="1" applyProtection="1">
      <alignment horizontal="right" vertical="top" wrapText="1"/>
    </xf>
    <xf numFmtId="176" fontId="19" fillId="6" borderId="3" xfId="1" applyNumberFormat="1" applyFont="1" applyFill="1" applyBorder="1" applyAlignment="1" applyProtection="1">
      <alignment horizontal="right" vertical="top" wrapText="1"/>
    </xf>
    <xf numFmtId="176" fontId="19" fillId="6" borderId="4" xfId="1" applyNumberFormat="1" applyFont="1" applyFill="1" applyBorder="1" applyAlignment="1" applyProtection="1">
      <alignment horizontal="right" vertical="top" wrapText="1"/>
    </xf>
    <xf numFmtId="0" fontId="23" fillId="0" borderId="0" xfId="1" applyFont="1" applyAlignment="1" applyProtection="1">
      <alignment horizontal="center" vertical="center" wrapText="1"/>
    </xf>
    <xf numFmtId="0" fontId="26" fillId="6" borderId="31" xfId="1" applyFont="1" applyFill="1" applyBorder="1" applyAlignment="1" applyProtection="1">
      <alignment horizontal="center" vertical="center" shrinkToFit="1"/>
    </xf>
    <xf numFmtId="0" fontId="26" fillId="6" borderId="4" xfId="1" applyFont="1" applyFill="1" applyBorder="1" applyAlignment="1" applyProtection="1">
      <alignment horizontal="center" vertical="center" shrinkToFit="1"/>
    </xf>
    <xf numFmtId="0" fontId="2" fillId="6" borderId="31" xfId="1" applyFill="1" applyBorder="1" applyAlignment="1" applyProtection="1">
      <alignment horizontal="center" vertical="center"/>
    </xf>
    <xf numFmtId="0" fontId="2" fillId="6" borderId="4" xfId="1" applyFill="1" applyBorder="1" applyAlignment="1" applyProtection="1">
      <alignment horizontal="center" vertical="center"/>
    </xf>
    <xf numFmtId="0" fontId="26" fillId="6" borderId="31" xfId="1" applyFont="1" applyFill="1" applyBorder="1" applyAlignment="1" applyProtection="1">
      <alignment horizontal="left" vertical="center"/>
    </xf>
    <xf numFmtId="0" fontId="26" fillId="6" borderId="3" xfId="1" applyFont="1" applyFill="1" applyBorder="1" applyAlignment="1" applyProtection="1">
      <alignment horizontal="left" vertical="center"/>
    </xf>
    <xf numFmtId="0" fontId="26" fillId="6" borderId="4" xfId="1" applyFont="1" applyFill="1" applyBorder="1" applyAlignment="1" applyProtection="1">
      <alignment horizontal="left" vertical="center"/>
    </xf>
    <xf numFmtId="0" fontId="34" fillId="0" borderId="0" xfId="1" applyFont="1" applyAlignment="1" applyProtection="1">
      <alignment horizontal="left" vertical="center" wrapText="1"/>
    </xf>
    <xf numFmtId="0" fontId="26" fillId="6" borderId="32" xfId="1" applyFont="1" applyFill="1" applyBorder="1" applyAlignment="1" applyProtection="1">
      <alignment horizontal="left" vertical="center" wrapText="1" shrinkToFit="1"/>
    </xf>
    <xf numFmtId="0" fontId="26" fillId="6" borderId="33" xfId="1" applyFont="1" applyFill="1" applyBorder="1" applyAlignment="1" applyProtection="1">
      <alignment horizontal="left" vertical="center" wrapText="1" shrinkToFit="1"/>
    </xf>
    <xf numFmtId="0" fontId="26" fillId="6" borderId="34" xfId="1" applyFont="1" applyFill="1" applyBorder="1" applyAlignment="1" applyProtection="1">
      <alignment horizontal="left" vertical="center" wrapText="1" shrinkToFit="1"/>
    </xf>
    <xf numFmtId="0" fontId="26" fillId="6" borderId="35" xfId="1" applyFont="1" applyFill="1" applyBorder="1" applyAlignment="1" applyProtection="1">
      <alignment horizontal="left" vertical="center" wrapText="1" shrinkToFit="1"/>
    </xf>
    <xf numFmtId="0" fontId="26" fillId="6" borderId="0" xfId="1" applyFont="1" applyFill="1" applyBorder="1" applyAlignment="1" applyProtection="1">
      <alignment horizontal="left" vertical="center" wrapText="1" shrinkToFit="1"/>
    </xf>
    <xf numFmtId="0" fontId="26" fillId="6" borderId="36" xfId="1" applyFont="1" applyFill="1" applyBorder="1" applyAlignment="1" applyProtection="1">
      <alignment horizontal="left" vertical="center" wrapText="1" shrinkToFit="1"/>
    </xf>
    <xf numFmtId="0" fontId="26" fillId="6" borderId="37" xfId="1" applyFont="1" applyFill="1" applyBorder="1" applyAlignment="1" applyProtection="1">
      <alignment horizontal="left" vertical="center" wrapText="1" shrinkToFit="1"/>
    </xf>
    <xf numFmtId="0" fontId="26" fillId="6" borderId="38" xfId="1" applyFont="1" applyFill="1" applyBorder="1" applyAlignment="1" applyProtection="1">
      <alignment horizontal="left" vertical="center" wrapText="1" shrinkToFit="1"/>
    </xf>
    <xf numFmtId="0" fontId="26" fillId="6" borderId="39" xfId="1" applyFont="1" applyFill="1" applyBorder="1" applyAlignment="1" applyProtection="1">
      <alignment horizontal="left" vertical="center" wrapText="1" shrinkToFit="1"/>
    </xf>
    <xf numFmtId="0" fontId="19" fillId="0" borderId="0" xfId="1" applyFont="1" applyAlignment="1" applyProtection="1">
      <alignment horizontal="center" vertical="center"/>
    </xf>
    <xf numFmtId="178" fontId="1" fillId="6" borderId="31" xfId="1" applyNumberFormat="1" applyFont="1" applyFill="1" applyBorder="1" applyAlignment="1" applyProtection="1">
      <alignment horizontal="center" vertical="center" shrinkToFit="1"/>
    </xf>
    <xf numFmtId="178" fontId="1" fillId="6" borderId="4" xfId="1" applyNumberFormat="1" applyFont="1" applyFill="1" applyBorder="1" applyAlignment="1" applyProtection="1">
      <alignment horizontal="center" vertical="center" shrinkToFit="1"/>
    </xf>
    <xf numFmtId="0" fontId="1" fillId="6" borderId="31" xfId="1" applyFont="1" applyFill="1" applyBorder="1" applyAlignment="1" applyProtection="1">
      <alignment horizontal="left" vertical="center" shrinkToFit="1"/>
    </xf>
    <xf numFmtId="0" fontId="1" fillId="6" borderId="3" xfId="1" applyFont="1" applyFill="1" applyBorder="1" applyAlignment="1" applyProtection="1">
      <alignment horizontal="left" vertical="center" shrinkToFit="1"/>
    </xf>
    <xf numFmtId="0" fontId="1" fillId="6" borderId="4" xfId="1" applyFont="1" applyFill="1" applyBorder="1" applyAlignment="1" applyProtection="1">
      <alignment horizontal="left" vertical="center" shrinkToFit="1"/>
    </xf>
    <xf numFmtId="0" fontId="22" fillId="0" borderId="40" xfId="2" applyFont="1" applyBorder="1" applyAlignment="1" applyProtection="1">
      <alignment horizontal="center" vertical="center"/>
    </xf>
    <xf numFmtId="0" fontId="22" fillId="0" borderId="41" xfId="2" applyFont="1" applyBorder="1" applyAlignment="1" applyProtection="1">
      <alignment horizontal="center" vertical="center"/>
    </xf>
    <xf numFmtId="0" fontId="19" fillId="6" borderId="40" xfId="2" applyFont="1" applyFill="1" applyBorder="1" applyAlignment="1" applyProtection="1">
      <alignment horizontal="center" vertical="center" wrapText="1"/>
    </xf>
    <xf numFmtId="0" fontId="19" fillId="6" borderId="41" xfId="2" applyFont="1" applyFill="1" applyBorder="1" applyAlignment="1" applyProtection="1">
      <alignment horizontal="center" vertical="center" wrapText="1"/>
    </xf>
    <xf numFmtId="0" fontId="1" fillId="6" borderId="31" xfId="1" applyFont="1" applyFill="1" applyBorder="1" applyAlignment="1" applyProtection="1">
      <alignment horizontal="left" vertical="center"/>
    </xf>
    <xf numFmtId="0" fontId="1" fillId="6" borderId="3" xfId="1" applyFont="1" applyFill="1" applyBorder="1" applyAlignment="1" applyProtection="1">
      <alignment horizontal="left" vertical="center"/>
    </xf>
    <xf numFmtId="0" fontId="1" fillId="6" borderId="4" xfId="1" applyFont="1" applyFill="1" applyBorder="1" applyAlignment="1" applyProtection="1">
      <alignment horizontal="left" vertical="center"/>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242">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1905</xdr:colOff>
      <xdr:row>26</xdr:row>
      <xdr:rowOff>94276</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2" name="図 1">
          <a:extLst>
            <a:ext uri="{FF2B5EF4-FFF2-40B4-BE49-F238E27FC236}">
              <a16:creationId xmlns:a16="http://schemas.microsoft.com/office/drawing/2014/main" id="{E5C39C90-6F72-4917-8644-CA54812BE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84452" y="5534025"/>
          <a:ext cx="3352523" cy="705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835</xdr:colOff>
      <xdr:row>26</xdr:row>
      <xdr:rowOff>60398</xdr:rowOff>
    </xdr:to>
    <xdr:pic>
      <xdr:nvPicPr>
        <xdr:cNvPr id="2" name="図 1">
          <a:extLst>
            <a:ext uri="{FF2B5EF4-FFF2-40B4-BE49-F238E27FC236}">
              <a16:creationId xmlns:a16="http://schemas.microsoft.com/office/drawing/2014/main" id="{1FF18070-4F4F-4D25-B217-6DBDFBDD9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6381" y="5534025"/>
          <a:ext cx="3349344" cy="6852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56967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241" dataDxfId="239" headerRowBorderDxfId="240" tableBorderDxfId="238">
  <autoFilter ref="B28:P48" xr:uid="{C9B4DD6D-A4C5-4E34-8148-99BF6FE342E7}"/>
  <tableColumns count="15">
    <tableColumn id="1" xr3:uid="{EDD5074E-5DC0-422C-BB94-7D23DE06113F}" name="経費No." dataDxfId="237">
      <calculatedColumnFormula>IF(C29="","",_xlfn.XLOOKUP(C29,経費NO.!$C$2:$C$17,経費NO.!$B$2:$B$17)&amp;"_"&amp;COUNTIF($C$29:C29,C29))</calculatedColumnFormula>
    </tableColumn>
    <tableColumn id="2" xr3:uid="{579DCB76-8398-4F5C-B0EA-5C07A9155DC3}" name="経費区分" dataDxfId="236"/>
    <tableColumn id="3" xr3:uid="{12E58899-13BD-4BB4-A007-C8DB30AA48BA}" name="経費名" dataDxfId="235"/>
    <tableColumn id="4" xr3:uid="{E22DCC22-AD4F-4936-8F17-641BE12E5FF8}" name="経費の内容と必要性" dataDxfId="234"/>
    <tableColumn id="5" xr3:uid="{04D9A1DF-8C48-4A9B-BABF-8873753820ED}" name="本見積先_x000a_（発注予定先）" dataDxfId="233"/>
    <tableColumn id="6" xr3:uid="{48FD66D1-CB0C-43E2-B43D-363096E3B55C}" name="補助事業に要する経費_x000a_（税抜き）" dataDxfId="232"/>
    <tableColumn id="7" xr3:uid="{7E5407C4-D30E-48FB-9137-62C4BC03B18A}" name="補助対象経費_x000a_（税抜き）" dataDxfId="231"/>
    <tableColumn id="8" xr3:uid="{24FAC22B-A5FF-4940-BB97-308335591328}" name="見積依頼書" dataDxfId="230"/>
    <tableColumn id="9" xr3:uid="{CFBC09C4-5B6B-4AE5-84F1-96AC268B32CA}" name="見積書" dataDxfId="229"/>
    <tableColumn id="16" xr3:uid="{98D73764-AFDF-48E3-B40F-AFD21D0E73ED}" name="発注予定先の選定理由" dataDxfId="228"/>
    <tableColumn id="10" xr3:uid="{432BFDAD-4D91-4454-8930-3AB14A16A2CF}" name="相見積書" dataDxfId="227"/>
    <tableColumn id="11" xr3:uid="{86470E0B-F076-4B37-8174-8248AF3A7189}" name="補足証憑_x000a_(2者以上の断り証憑/国内唯一の提供先である証憑)" dataDxfId="226"/>
    <tableColumn id="13" xr3:uid="{CDF48B95-A92B-49F3-9D76-9FB2B8BB963C}" name="相見積先" dataDxfId="225"/>
    <tableColumn id="14" xr3:uid="{2AC97C88-7C9C-422D-B82C-BA7CC8666E2A}" name="相見積額（税抜き）" dataDxfId="224"/>
    <tableColumn id="15" xr3:uid="{9521650A-FB60-4685-BE6A-EDDF8642F995}" name="備考（連絡欄）" dataDxfId="2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781CFAC-5297-418B-8C72-6494C7D4243A}" name="謝金" displayName="謝金" ref="B28:L48" totalsRowShown="0" headerRowDxfId="222" dataDxfId="220" headerRowBorderDxfId="221" tableBorderDxfId="219" totalsRowBorderDxfId="218">
  <autoFilter ref="B28:L48" xr:uid="{77837E83-DBFB-4C98-975E-264F9C263271}"/>
  <tableColumns count="11">
    <tableColumn id="1" xr3:uid="{8C3FCAA8-BF4E-4A03-995F-CFDB7FC58A2A}" name="経費No." dataDxfId="217">
      <calculatedColumnFormula>IF(C29="","",_xlfn.XLOOKUP(C29,経費NO.!$C$2:$C$17,経費NO.!$B$2:$B$17)&amp;"_"&amp;COUNTIF($C$29:C29,C29))</calculatedColumnFormula>
    </tableColumn>
    <tableColumn id="2" xr3:uid="{4D5BF7E2-8958-4680-8287-D558F6F58575}" name="経費区分" dataDxfId="216"/>
    <tableColumn id="3" xr3:uid="{6844A3C8-9EB4-4C25-A540-EF713589659B}" name="経費名" dataDxfId="215"/>
    <tableColumn id="4" xr3:uid="{100C9781-6F88-4961-AF3A-C81FD8B3A9CC}" name="経費の内容と必要性" dataDxfId="214"/>
    <tableColumn id="5" xr3:uid="{E077CF21-7E2B-4B8E-BFF2-E6D947E80A9D}" name="依頼先の専門家名" dataDxfId="213"/>
    <tableColumn id="6" xr3:uid="{DB2F75A1-99EF-4C25-BB33-A09111C96B78}" name="補助事業に要する経費_x000a_（税抜き）" dataDxfId="212"/>
    <tableColumn id="7" xr3:uid="{D18DC429-43CE-430A-B7AF-2345447C758B}" name="補助対象経費_x000a_（税抜き）" dataDxfId="211"/>
    <tableColumn id="8" xr3:uid="{C0EFC7D3-93FA-4035-8094-151460027034}" name="専門家等への依頼状・就任依頼書" dataDxfId="210"/>
    <tableColumn id="9" xr3:uid="{143BB2D0-869D-4899-8BA8-2C7CE1F7FC46}" name="補足証憑_x000a_(専門家の職位等を確認できる資料)" dataDxfId="209"/>
    <tableColumn id="10" xr3:uid="{3FB29FDE-2AF3-4782-AF4F-F54415E60E21}" name="補足証憑_x000a_(基準謝金単価を確認できる資料)" dataDxfId="208"/>
    <tableColumn id="11" xr3:uid="{D66951D4-4188-46A2-B3F1-2F68E0903656}" name="備考（連絡欄）" dataDxfId="20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8526D9B-EA5F-4F6E-BBA6-25A2EE3C3BCA}" name="旅費" displayName="旅費" ref="B28:Q48" totalsRowShown="0" headerRowDxfId="206" dataDxfId="204" headerRowBorderDxfId="205" tableBorderDxfId="203">
  <autoFilter ref="B28:Q48" xr:uid="{A7658C7B-26A4-430A-B435-08B345B2A039}"/>
  <tableColumns count="16">
    <tableColumn id="1" xr3:uid="{2DA98952-5F68-4ABB-820D-EB31A0DC5B8D}" name="経費No." dataDxfId="202">
      <calculatedColumnFormula>IF(C29="","",_xlfn.XLOOKUP(C29,経費NO.!$C$2:$C$17,経費NO.!$B$2:$B$17)&amp;"_"&amp;COUNTIF($C$29:C29,C29))</calculatedColumnFormula>
    </tableColumn>
    <tableColumn id="2" xr3:uid="{58F78D15-AC8D-4CCE-B4D6-5BA72E4C46B9}" name="経費区分" dataDxfId="201"/>
    <tableColumn id="3" xr3:uid="{37EFD246-1089-4720-94DF-08BA70F4956A}" name="経費名" dataDxfId="200"/>
    <tableColumn id="4" xr3:uid="{A8D5F013-1419-423C-B815-5705FFEDBFF6}" name="経費の内容と必要性" dataDxfId="199"/>
    <tableColumn id="5" xr3:uid="{9BD1DDBC-1B27-432E-9E33-7EF6EC39565E}" name="旅行代理店の利用" dataDxfId="198"/>
    <tableColumn id="6" xr3:uid="{0782F0D0-3C24-47A4-BB9B-C568224A0045}" name="ビジネスパックの利用" dataDxfId="197"/>
    <tableColumn id="7" xr3:uid="{90E7B700-FBA1-4446-AF23-0ECBB8C40379}" name="本見積先_x000a_（発注予定先）" dataDxfId="196"/>
    <tableColumn id="8" xr3:uid="{BEB4A4A5-CC13-4D1B-A796-DF56134144BF}" name="補助事業に要する経費_x000a_（税抜き）" dataDxfId="195"/>
    <tableColumn id="9" xr3:uid="{1F5B8D10-A95B-4C91-9C1A-7D9F99A19D73}" name="補助対象経費_x000a_（税抜き）" dataDxfId="194"/>
    <tableColumn id="10" xr3:uid="{593427BC-B3D9-4C95-A817-D27421A0DD09}" name="見積依頼書" dataDxfId="193"/>
    <tableColumn id="11" xr3:uid="{113AF774-5EF0-4AD1-A422-BC2C493392ED}" name="見積書" dataDxfId="192"/>
    <tableColumn id="12" xr3:uid="{F687BAF8-4E7C-4F7B-BC40-1855750BEC0D}" name="相見積書" dataDxfId="191"/>
    <tableColumn id="13" xr3:uid="{04D4DEAD-3FD9-42E5-B6B3-635F5C35E2CF}" name="補足証憑_x000a_(ビジネスパックの内容・正規交通料金が確認できる資料)" dataDxfId="190"/>
    <tableColumn id="14" xr3:uid="{5DA40FA2-0D64-4A0F-A70F-D5DFC2C3D6C0}" name="相見積先" dataDxfId="189"/>
    <tableColumn id="15" xr3:uid="{C9D050B4-AB6F-4A62-85F4-795E56B81B98}" name="相見積額（税抜き）" dataDxfId="188"/>
    <tableColumn id="16" xr3:uid="{780D7246-FACE-416C-AB87-F07FF3033767}" name="備考（連絡欄）" dataDxfId="18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86" dataDxfId="184" headerRowBorderDxfId="185" tableBorderDxfId="183">
  <autoFilter ref="B28:Q48" xr:uid="{6EDF59C0-2BA9-478D-9880-3F640F9ED78B}"/>
  <tableColumns count="16">
    <tableColumn id="1" xr3:uid="{B9977375-338E-42D4-B2C0-707273BB9D9C}" name="経費No." dataDxfId="182">
      <calculatedColumnFormula>IF(C29="","",_xlfn.XLOOKUP(C29,経費NO.!$C$2:$C$17,経費NO.!$B$2:$B$17)&amp;"_"&amp;COUNTIF($C$29:C29,C29))</calculatedColumnFormula>
    </tableColumn>
    <tableColumn id="2" xr3:uid="{2F499339-A96F-4169-AB0B-5A1951D2EBD0}" name="経費区分" dataDxfId="181"/>
    <tableColumn id="3" xr3:uid="{BFD8CB5B-C2CA-46C5-98C8-25414F6FB1A7}" name="経費名" dataDxfId="180"/>
    <tableColumn id="4" xr3:uid="{C4C8B2AF-FF98-4F26-8E30-55F4007B5078}" name="経費の内容と必要性" dataDxfId="179"/>
    <tableColumn id="5" xr3:uid="{7E4ACB9F-3770-419E-B2DE-5C6D95B8D63D}" name="本見積先（発注予定先）" dataDxfId="178"/>
    <tableColumn id="6" xr3:uid="{81767187-D198-4BC9-ADDD-5FEE64B62ED9}" name="補助事業に要する経費_x000a_（税抜き）" dataDxfId="177"/>
    <tableColumn id="7" xr3:uid="{AE0F4AB0-8FF5-49BF-A6E6-D64831445DF3}" name="補助対象経費_x000a_（税抜き）" dataDxfId="176"/>
    <tableColumn id="8" xr3:uid="{370751AF-B303-4079-B427-F9AB345CC2EC}" name="見積依頼書" dataDxfId="175"/>
    <tableColumn id="9" xr3:uid="{4719319F-8E1A-4685-B82F-BC783176D2EA}" name="見積書" dataDxfId="174"/>
    <tableColumn id="16" xr3:uid="{5CE7F214-4CBA-4647-9B77-54D2541E2714}" name="発注予定先の選定理由" dataDxfId="173"/>
    <tableColumn id="10" xr3:uid="{677315A1-A105-493C-A581-1E577868A57A}" name="相見積書" dataDxfId="172"/>
    <tableColumn id="11" xr3:uid="{87658CD6-4001-4EBD-9D5A-D2F024879DF3}" name="補足証憑_x000a_(2者以上の断り証憑)" dataDxfId="171"/>
    <tableColumn id="12" xr3:uid="{023C9907-05B5-4512-A446-7F7EE93AF91C}" name="契約書_x000a_(現行締結済)" dataDxfId="170"/>
    <tableColumn id="13" xr3:uid="{93F741B2-FF6A-4BE5-922F-190B813C28EF}" name="相見積先" dataDxfId="169"/>
    <tableColumn id="14" xr3:uid="{255C0B1B-9BDF-4194-80E5-A6E6ECEFC2A2}" name="相見積額（税抜き）" dataDxfId="168"/>
    <tableColumn id="15" xr3:uid="{5ACA5CB9-440A-4063-95D7-CE2F0FD529B9}" name="備考（連絡欄）" dataDxfId="167"/>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O63"/>
  <sheetViews>
    <sheetView showGridLines="0" tabSelected="1" view="pageBreakPreview" topLeftCell="A4" zoomScaleNormal="100" zoomScaleSheetLayoutView="100" workbookViewId="0">
      <selection activeCell="H17" sqref="H17"/>
    </sheetView>
  </sheetViews>
  <sheetFormatPr defaultColWidth="9.109375" defaultRowHeight="16.8" x14ac:dyDescent="0.3"/>
  <cols>
    <col min="1" max="1" width="5.88671875" style="1" customWidth="1"/>
    <col min="2" max="2" width="2.6640625" style="1" customWidth="1"/>
    <col min="3" max="3" width="1.6640625" style="1" customWidth="1"/>
    <col min="4" max="4" width="10.6640625" style="125" customWidth="1"/>
    <col min="5" max="5" width="5.6640625" style="125" bestFit="1" customWidth="1"/>
    <col min="6" max="6" width="80.6640625" style="1" customWidth="1"/>
    <col min="7" max="7" width="15.6640625" style="1" customWidth="1"/>
    <col min="8" max="8" width="45.6640625" style="1" customWidth="1"/>
    <col min="9" max="9" width="115.6640625" style="1" customWidth="1"/>
    <col min="10" max="10" width="80.6640625" style="1" customWidth="1"/>
    <col min="11" max="11" width="2.6640625" style="1" customWidth="1"/>
    <col min="12" max="13" width="9.109375" style="1" customWidth="1"/>
    <col min="14" max="15" width="1.6640625" style="1" hidden="1" customWidth="1"/>
    <col min="16" max="26" width="1.6640625" style="1" customWidth="1"/>
    <col min="27" max="16384" width="9.109375" style="1"/>
  </cols>
  <sheetData>
    <row r="1" spans="2:13" x14ac:dyDescent="0.3">
      <c r="M1" s="125" t="s">
        <v>0</v>
      </c>
    </row>
    <row r="2" spans="2:13" x14ac:dyDescent="0.3">
      <c r="B2" s="273" t="s">
        <v>1</v>
      </c>
      <c r="C2" s="153"/>
      <c r="D2" s="154"/>
      <c r="E2" s="154"/>
      <c r="F2" s="153"/>
      <c r="G2" s="153"/>
      <c r="H2" s="153"/>
      <c r="I2" s="153"/>
      <c r="J2" s="153"/>
      <c r="K2" s="155"/>
      <c r="M2" s="125"/>
    </row>
    <row r="3" spans="2:13" ht="32.25" customHeight="1" x14ac:dyDescent="0.3">
      <c r="B3" s="123"/>
      <c r="C3" s="124" t="s">
        <v>2</v>
      </c>
      <c r="D3" s="1"/>
      <c r="E3" s="124"/>
      <c r="K3" s="126"/>
      <c r="M3" s="125" t="s">
        <v>0</v>
      </c>
    </row>
    <row r="4" spans="2:13" x14ac:dyDescent="0.3">
      <c r="B4" s="123"/>
      <c r="D4" s="156"/>
      <c r="E4" s="156"/>
      <c r="K4" s="126"/>
      <c r="M4" s="125" t="s">
        <v>0</v>
      </c>
    </row>
    <row r="5" spans="2:13" ht="2.1" customHeight="1" x14ac:dyDescent="0.3">
      <c r="B5" s="123"/>
      <c r="C5" s="157"/>
      <c r="D5" s="158"/>
      <c r="E5" s="158"/>
      <c r="F5" s="153"/>
      <c r="G5" s="153"/>
      <c r="H5" s="153"/>
      <c r="I5" s="153"/>
      <c r="J5" s="155"/>
      <c r="K5" s="126"/>
      <c r="M5" s="125" t="s">
        <v>0</v>
      </c>
    </row>
    <row r="6" spans="2:13" x14ac:dyDescent="0.3">
      <c r="B6" s="123"/>
      <c r="C6" s="123"/>
      <c r="D6" s="156" t="s">
        <v>3</v>
      </c>
      <c r="E6" s="156"/>
      <c r="J6" s="126"/>
      <c r="K6" s="126"/>
      <c r="M6" s="125" t="s">
        <v>0</v>
      </c>
    </row>
    <row r="7" spans="2:13" x14ac:dyDescent="0.3">
      <c r="B7" s="123"/>
      <c r="C7" s="123"/>
      <c r="D7" s="2" t="s">
        <v>4</v>
      </c>
      <c r="E7" s="159" t="s">
        <v>5</v>
      </c>
      <c r="J7" s="126"/>
      <c r="K7" s="126"/>
      <c r="M7" s="125" t="s">
        <v>0</v>
      </c>
    </row>
    <row r="8" spans="2:13" x14ac:dyDescent="0.3">
      <c r="B8" s="123"/>
      <c r="C8" s="123"/>
      <c r="D8" s="2" t="s">
        <v>6</v>
      </c>
      <c r="E8" s="159" t="s">
        <v>7</v>
      </c>
      <c r="J8" s="126"/>
      <c r="K8" s="126"/>
      <c r="M8" s="125" t="s">
        <v>0</v>
      </c>
    </row>
    <row r="9" spans="2:13" x14ac:dyDescent="0.3">
      <c r="B9" s="123"/>
      <c r="C9" s="123"/>
      <c r="D9" s="2" t="s">
        <v>8</v>
      </c>
      <c r="E9" s="159" t="s">
        <v>9</v>
      </c>
      <c r="J9" s="126"/>
      <c r="K9" s="126"/>
      <c r="M9" s="125" t="s">
        <v>0</v>
      </c>
    </row>
    <row r="10" spans="2:13" x14ac:dyDescent="0.3">
      <c r="B10" s="123"/>
      <c r="C10" s="123"/>
      <c r="D10" s="160"/>
      <c r="E10" s="159" t="s">
        <v>10</v>
      </c>
      <c r="J10" s="126"/>
      <c r="K10" s="126"/>
      <c r="M10" s="125" t="s">
        <v>0</v>
      </c>
    </row>
    <row r="11" spans="2:13" x14ac:dyDescent="0.3">
      <c r="B11" s="123"/>
      <c r="C11" s="123"/>
      <c r="D11" s="161" t="s">
        <v>11</v>
      </c>
      <c r="E11" s="162"/>
      <c r="G11" s="163"/>
      <c r="H11" s="163"/>
      <c r="J11" s="126"/>
      <c r="K11" s="126"/>
      <c r="M11" s="125" t="s">
        <v>0</v>
      </c>
    </row>
    <row r="12" spans="2:13" x14ac:dyDescent="0.3">
      <c r="B12" s="123"/>
      <c r="C12" s="123"/>
      <c r="D12" s="162" t="s">
        <v>12</v>
      </c>
      <c r="E12" s="162"/>
      <c r="G12" s="163"/>
      <c r="H12" s="163"/>
      <c r="J12" s="126"/>
      <c r="K12" s="126"/>
      <c r="M12" s="125" t="s">
        <v>0</v>
      </c>
    </row>
    <row r="13" spans="2:13" ht="2.1" customHeight="1" x14ac:dyDescent="0.3">
      <c r="B13" s="123"/>
      <c r="C13" s="164"/>
      <c r="D13" s="165"/>
      <c r="E13" s="165"/>
      <c r="F13" s="166"/>
      <c r="G13" s="167"/>
      <c r="H13" s="167"/>
      <c r="I13" s="166"/>
      <c r="J13" s="168"/>
      <c r="K13" s="126"/>
      <c r="M13" s="125" t="s">
        <v>0</v>
      </c>
    </row>
    <row r="14" spans="2:13" x14ac:dyDescent="0.3">
      <c r="B14" s="123"/>
      <c r="D14" s="125" t="s">
        <v>13</v>
      </c>
      <c r="K14" s="126"/>
      <c r="M14" s="125" t="s">
        <v>0</v>
      </c>
    </row>
    <row r="15" spans="2:13" ht="21" thickBot="1" x14ac:dyDescent="0.35">
      <c r="B15" s="123"/>
      <c r="D15" s="124" t="s">
        <v>14</v>
      </c>
      <c r="E15" s="124"/>
      <c r="I15" s="169"/>
      <c r="K15" s="126"/>
      <c r="M15" s="125" t="s">
        <v>0</v>
      </c>
    </row>
    <row r="16" spans="2:13" s="171" customFormat="1" ht="50.1" customHeight="1" thickBot="1" x14ac:dyDescent="0.35">
      <c r="B16" s="170"/>
      <c r="D16" s="127" t="s">
        <v>15</v>
      </c>
      <c r="E16" s="128" t="s">
        <v>16</v>
      </c>
      <c r="F16" s="128"/>
      <c r="G16" s="128" t="s">
        <v>17</v>
      </c>
      <c r="H16" s="128" t="s">
        <v>18</v>
      </c>
      <c r="I16" s="128" t="s">
        <v>19</v>
      </c>
      <c r="J16" s="129" t="s">
        <v>20</v>
      </c>
      <c r="K16" s="172"/>
      <c r="M16" s="125" t="s">
        <v>0</v>
      </c>
    </row>
    <row r="17" spans="1:15" x14ac:dyDescent="0.3">
      <c r="A17" s="169"/>
      <c r="B17" s="173"/>
      <c r="D17" s="174" t="s">
        <v>4</v>
      </c>
      <c r="E17" s="175">
        <v>1.1000000000000001</v>
      </c>
      <c r="F17" s="176" t="s">
        <v>21</v>
      </c>
      <c r="G17" s="175" t="s">
        <v>22</v>
      </c>
      <c r="H17" s="177"/>
      <c r="I17" s="176" t="s">
        <v>23</v>
      </c>
      <c r="J17" s="178" t="s">
        <v>24</v>
      </c>
      <c r="K17" s="126"/>
      <c r="M17" s="125" t="s">
        <v>0</v>
      </c>
    </row>
    <row r="18" spans="1:15" x14ac:dyDescent="0.3">
      <c r="A18" s="169"/>
      <c r="B18" s="173"/>
      <c r="D18" s="179" t="s">
        <v>4</v>
      </c>
      <c r="E18" s="180">
        <v>1.2</v>
      </c>
      <c r="F18" s="181" t="s">
        <v>25</v>
      </c>
      <c r="G18" s="180" t="s">
        <v>22</v>
      </c>
      <c r="H18" s="182"/>
      <c r="I18" s="181" t="s">
        <v>26</v>
      </c>
      <c r="J18" s="183" t="s">
        <v>24</v>
      </c>
      <c r="K18" s="126"/>
      <c r="M18" s="125" t="s">
        <v>0</v>
      </c>
    </row>
    <row r="19" spans="1:15" ht="17.399999999999999" thickBot="1" x14ac:dyDescent="0.35">
      <c r="A19" s="169"/>
      <c r="B19" s="173"/>
      <c r="D19" s="184" t="s">
        <v>4</v>
      </c>
      <c r="E19" s="185">
        <v>1.3</v>
      </c>
      <c r="F19" s="186" t="s">
        <v>27</v>
      </c>
      <c r="G19" s="185" t="s">
        <v>22</v>
      </c>
      <c r="H19" s="187"/>
      <c r="I19" s="186" t="s">
        <v>26</v>
      </c>
      <c r="J19" s="188" t="s">
        <v>24</v>
      </c>
      <c r="K19" s="126"/>
      <c r="M19" s="125" t="s">
        <v>0</v>
      </c>
    </row>
    <row r="20" spans="1:15" ht="20.399999999999999" x14ac:dyDescent="0.3">
      <c r="B20" s="123"/>
      <c r="D20" s="124"/>
      <c r="E20" s="124"/>
      <c r="I20" s="169"/>
      <c r="K20" s="126"/>
      <c r="M20" s="125" t="s">
        <v>0</v>
      </c>
    </row>
    <row r="21" spans="1:15" ht="21" thickBot="1" x14ac:dyDescent="0.35">
      <c r="B21" s="123"/>
      <c r="D21" s="124" t="s">
        <v>28</v>
      </c>
      <c r="E21" s="124"/>
      <c r="I21" s="169"/>
      <c r="K21" s="126"/>
      <c r="M21" s="125" t="s">
        <v>0</v>
      </c>
    </row>
    <row r="22" spans="1:15" s="171" customFormat="1" ht="50.1" customHeight="1" thickBot="1" x14ac:dyDescent="0.35">
      <c r="B22" s="170"/>
      <c r="D22" s="127" t="s">
        <v>15</v>
      </c>
      <c r="E22" s="128" t="s">
        <v>16</v>
      </c>
      <c r="F22" s="128"/>
      <c r="G22" s="128" t="s">
        <v>17</v>
      </c>
      <c r="H22" s="128" t="s">
        <v>18</v>
      </c>
      <c r="I22" s="128" t="s">
        <v>19</v>
      </c>
      <c r="J22" s="189" t="s">
        <v>20</v>
      </c>
      <c r="K22" s="172"/>
      <c r="M22" s="125" t="s">
        <v>0</v>
      </c>
    </row>
    <row r="23" spans="1:15" ht="50.4" x14ac:dyDescent="0.3">
      <c r="A23" s="169"/>
      <c r="B23" s="173"/>
      <c r="D23" s="136" t="s">
        <v>4</v>
      </c>
      <c r="E23" s="175">
        <v>1</v>
      </c>
      <c r="F23" s="176" t="s">
        <v>29</v>
      </c>
      <c r="G23" s="175" t="s">
        <v>30</v>
      </c>
      <c r="H23" s="242"/>
      <c r="I23" s="176" t="s">
        <v>31</v>
      </c>
      <c r="J23" s="243" t="s">
        <v>24</v>
      </c>
      <c r="K23" s="126"/>
      <c r="M23" s="125" t="s">
        <v>0</v>
      </c>
      <c r="N23" s="278" t="s">
        <v>32</v>
      </c>
      <c r="O23" s="278" t="s">
        <v>33</v>
      </c>
    </row>
    <row r="24" spans="1:15" ht="50.4" x14ac:dyDescent="0.3">
      <c r="A24" s="169"/>
      <c r="B24" s="173"/>
      <c r="D24" s="136" t="s">
        <v>4</v>
      </c>
      <c r="E24" s="238">
        <v>2</v>
      </c>
      <c r="F24" s="239" t="s">
        <v>34</v>
      </c>
      <c r="G24" s="238" t="s">
        <v>30</v>
      </c>
      <c r="H24" s="240"/>
      <c r="I24" s="239" t="s">
        <v>35</v>
      </c>
      <c r="J24" s="241" t="s">
        <v>24</v>
      </c>
      <c r="K24" s="126"/>
      <c r="M24" s="125" t="s">
        <v>0</v>
      </c>
      <c r="N24" s="278" t="s">
        <v>36</v>
      </c>
      <c r="O24" s="278" t="s">
        <v>37</v>
      </c>
    </row>
    <row r="25" spans="1:15" ht="50.4" x14ac:dyDescent="0.3">
      <c r="B25" s="123"/>
      <c r="D25" s="136" t="s">
        <v>4</v>
      </c>
      <c r="E25" s="139">
        <v>3</v>
      </c>
      <c r="F25" s="141" t="s">
        <v>38</v>
      </c>
      <c r="G25" s="139" t="s">
        <v>22</v>
      </c>
      <c r="H25" s="65"/>
      <c r="I25" s="141" t="s">
        <v>39</v>
      </c>
      <c r="J25" s="147" t="s">
        <v>40</v>
      </c>
      <c r="K25" s="126"/>
      <c r="M25" s="125" t="s">
        <v>0</v>
      </c>
    </row>
    <row r="26" spans="1:15" ht="50.4" x14ac:dyDescent="0.3">
      <c r="B26" s="123"/>
      <c r="D26" s="136" t="s">
        <v>4</v>
      </c>
      <c r="E26" s="139">
        <v>4</v>
      </c>
      <c r="F26" s="141" t="s">
        <v>41</v>
      </c>
      <c r="G26" s="139" t="s">
        <v>22</v>
      </c>
      <c r="H26" s="65"/>
      <c r="I26" s="141" t="s">
        <v>42</v>
      </c>
      <c r="J26" s="147" t="s">
        <v>43</v>
      </c>
      <c r="K26" s="126"/>
      <c r="M26" s="125" t="s">
        <v>0</v>
      </c>
    </row>
    <row r="27" spans="1:15" ht="67.2" x14ac:dyDescent="0.3">
      <c r="B27" s="123"/>
      <c r="D27" s="136" t="s">
        <v>4</v>
      </c>
      <c r="E27" s="139">
        <v>5</v>
      </c>
      <c r="F27" s="141" t="s">
        <v>44</v>
      </c>
      <c r="G27" s="139" t="s">
        <v>22</v>
      </c>
      <c r="H27" s="65"/>
      <c r="I27" s="141" t="s">
        <v>45</v>
      </c>
      <c r="J27" s="147" t="s">
        <v>46</v>
      </c>
      <c r="K27" s="126"/>
      <c r="M27" s="125" t="s">
        <v>0</v>
      </c>
    </row>
    <row r="28" spans="1:15" ht="67.8" thickBot="1" x14ac:dyDescent="0.35">
      <c r="B28" s="123"/>
      <c r="D28" s="148" t="s">
        <v>4</v>
      </c>
      <c r="E28" s="190">
        <v>6</v>
      </c>
      <c r="F28" s="191" t="s">
        <v>47</v>
      </c>
      <c r="G28" s="190" t="s">
        <v>22</v>
      </c>
      <c r="H28" s="192"/>
      <c r="I28" s="191" t="s">
        <v>48</v>
      </c>
      <c r="J28" s="193" t="s">
        <v>49</v>
      </c>
      <c r="K28" s="126"/>
      <c r="M28" s="125" t="s">
        <v>0</v>
      </c>
    </row>
    <row r="29" spans="1:15" ht="20.399999999999999" x14ac:dyDescent="0.3">
      <c r="B29" s="123"/>
      <c r="D29" s="124"/>
      <c r="E29" s="124"/>
      <c r="I29" s="169"/>
      <c r="K29" s="126"/>
      <c r="M29" s="125" t="s">
        <v>0</v>
      </c>
    </row>
    <row r="30" spans="1:15" ht="35.1" customHeight="1" thickBot="1" x14ac:dyDescent="0.35">
      <c r="B30" s="123"/>
      <c r="D30" s="124" t="s">
        <v>50</v>
      </c>
      <c r="E30" s="124"/>
      <c r="I30" s="169"/>
      <c r="K30" s="126"/>
      <c r="M30" s="125" t="s">
        <v>0</v>
      </c>
    </row>
    <row r="31" spans="1:15" s="171" customFormat="1" ht="39" thickBot="1" x14ac:dyDescent="0.35">
      <c r="B31" s="170"/>
      <c r="D31" s="127" t="s">
        <v>15</v>
      </c>
      <c r="E31" s="128" t="s">
        <v>16</v>
      </c>
      <c r="F31" s="128"/>
      <c r="G31" s="128" t="s">
        <v>17</v>
      </c>
      <c r="H31" s="128" t="s">
        <v>18</v>
      </c>
      <c r="I31" s="128" t="s">
        <v>19</v>
      </c>
      <c r="J31" s="129" t="s">
        <v>20</v>
      </c>
      <c r="K31" s="172"/>
      <c r="M31" s="125" t="s">
        <v>0</v>
      </c>
    </row>
    <row r="32" spans="1:15" x14ac:dyDescent="0.3">
      <c r="B32" s="123"/>
      <c r="D32" s="136" t="s">
        <v>4</v>
      </c>
      <c r="E32" s="139">
        <v>1</v>
      </c>
      <c r="F32" s="141" t="s">
        <v>51</v>
      </c>
      <c r="G32" s="139" t="s">
        <v>22</v>
      </c>
      <c r="H32" s="66"/>
      <c r="I32" s="141" t="s">
        <v>52</v>
      </c>
      <c r="J32" s="147" t="s">
        <v>53</v>
      </c>
      <c r="K32" s="126"/>
      <c r="M32" s="125" t="s">
        <v>0</v>
      </c>
    </row>
    <row r="33" spans="2:13" ht="50.1" customHeight="1" x14ac:dyDescent="0.3">
      <c r="B33" s="123"/>
      <c r="D33" s="136" t="s">
        <v>4</v>
      </c>
      <c r="E33" s="139">
        <v>2</v>
      </c>
      <c r="F33" s="141" t="s">
        <v>54</v>
      </c>
      <c r="G33" s="139" t="s">
        <v>22</v>
      </c>
      <c r="H33" s="66"/>
      <c r="I33" s="141" t="s">
        <v>55</v>
      </c>
      <c r="J33" s="147" t="s">
        <v>56</v>
      </c>
      <c r="K33" s="126"/>
      <c r="M33" s="125" t="s">
        <v>0</v>
      </c>
    </row>
    <row r="34" spans="2:13" ht="60" customHeight="1" thickBot="1" x14ac:dyDescent="0.35">
      <c r="B34" s="123"/>
      <c r="D34" s="148" t="s">
        <v>6</v>
      </c>
      <c r="E34" s="190">
        <v>3</v>
      </c>
      <c r="F34" s="191" t="s">
        <v>57</v>
      </c>
      <c r="G34" s="190" t="s">
        <v>22</v>
      </c>
      <c r="H34" s="67"/>
      <c r="I34" s="191" t="s">
        <v>58</v>
      </c>
      <c r="J34" s="193" t="s">
        <v>59</v>
      </c>
      <c r="K34" s="126"/>
      <c r="M34" s="125" t="s">
        <v>0</v>
      </c>
    </row>
    <row r="35" spans="2:13" x14ac:dyDescent="0.3">
      <c r="B35" s="123"/>
      <c r="D35" s="194"/>
      <c r="E35" s="194"/>
      <c r="F35" s="125"/>
      <c r="G35" s="195"/>
      <c r="H35" s="195"/>
      <c r="K35" s="126"/>
      <c r="M35" s="125" t="s">
        <v>0</v>
      </c>
    </row>
    <row r="36" spans="2:13" ht="21" thickBot="1" x14ac:dyDescent="0.35">
      <c r="B36" s="123"/>
      <c r="D36" s="124" t="s">
        <v>60</v>
      </c>
      <c r="E36" s="124"/>
      <c r="F36" s="125"/>
      <c r="G36" s="125"/>
      <c r="H36" s="125"/>
      <c r="K36" s="126"/>
      <c r="M36" s="125" t="s">
        <v>0</v>
      </c>
    </row>
    <row r="37" spans="2:13" ht="39" thickBot="1" x14ac:dyDescent="0.35">
      <c r="B37" s="123"/>
      <c r="D37" s="127" t="s">
        <v>15</v>
      </c>
      <c r="E37" s="128" t="s">
        <v>16</v>
      </c>
      <c r="F37" s="128"/>
      <c r="G37" s="128" t="s">
        <v>17</v>
      </c>
      <c r="H37" s="128" t="s">
        <v>18</v>
      </c>
      <c r="I37" s="128" t="s">
        <v>19</v>
      </c>
      <c r="J37" s="129" t="s">
        <v>20</v>
      </c>
      <c r="K37" s="126"/>
      <c r="M37" s="125" t="s">
        <v>0</v>
      </c>
    </row>
    <row r="38" spans="2:13" x14ac:dyDescent="0.3">
      <c r="B38" s="123"/>
      <c r="D38" s="130" t="s">
        <v>4</v>
      </c>
      <c r="E38" s="131">
        <v>1</v>
      </c>
      <c r="F38" s="132" t="s">
        <v>61</v>
      </c>
      <c r="G38" s="133" t="s">
        <v>62</v>
      </c>
      <c r="H38" s="68"/>
      <c r="I38" s="134" t="s">
        <v>63</v>
      </c>
      <c r="J38" s="135" t="s">
        <v>24</v>
      </c>
      <c r="K38" s="126"/>
      <c r="M38" s="125" t="s">
        <v>0</v>
      </c>
    </row>
    <row r="39" spans="2:13" x14ac:dyDescent="0.3">
      <c r="B39" s="123"/>
      <c r="D39" s="136" t="s">
        <v>4</v>
      </c>
      <c r="E39" s="137" t="s">
        <v>64</v>
      </c>
      <c r="F39" s="138" t="s">
        <v>65</v>
      </c>
      <c r="G39" s="139" t="s">
        <v>62</v>
      </c>
      <c r="H39" s="140"/>
      <c r="I39" s="141" t="s">
        <v>66</v>
      </c>
      <c r="J39" s="142" t="s">
        <v>24</v>
      </c>
      <c r="K39" s="126"/>
      <c r="M39" s="125" t="s">
        <v>0</v>
      </c>
    </row>
    <row r="40" spans="2:13" x14ac:dyDescent="0.3">
      <c r="B40" s="123"/>
      <c r="D40" s="136" t="s">
        <v>4</v>
      </c>
      <c r="E40" s="137" t="s">
        <v>67</v>
      </c>
      <c r="F40" s="138" t="s">
        <v>68</v>
      </c>
      <c r="G40" s="139" t="s">
        <v>62</v>
      </c>
      <c r="H40" s="143"/>
      <c r="I40" s="141" t="s">
        <v>69</v>
      </c>
      <c r="J40" s="142" t="s">
        <v>24</v>
      </c>
      <c r="K40" s="126"/>
      <c r="M40" s="125" t="s">
        <v>0</v>
      </c>
    </row>
    <row r="41" spans="2:13" ht="33" customHeight="1" x14ac:dyDescent="0.3">
      <c r="B41" s="123"/>
      <c r="D41" s="136" t="s">
        <v>4</v>
      </c>
      <c r="E41" s="137" t="s">
        <v>70</v>
      </c>
      <c r="F41" s="138" t="s">
        <v>71</v>
      </c>
      <c r="G41" s="139" t="s">
        <v>62</v>
      </c>
      <c r="H41" s="140"/>
      <c r="I41" s="141" t="s">
        <v>69</v>
      </c>
      <c r="J41" s="142" t="s">
        <v>24</v>
      </c>
      <c r="K41" s="126"/>
      <c r="M41" s="125" t="s">
        <v>0</v>
      </c>
    </row>
    <row r="42" spans="2:13" ht="33" customHeight="1" x14ac:dyDescent="0.3">
      <c r="B42" s="123"/>
      <c r="D42" s="136" t="s">
        <v>4</v>
      </c>
      <c r="E42" s="137" t="s">
        <v>72</v>
      </c>
      <c r="F42" s="138" t="s">
        <v>73</v>
      </c>
      <c r="G42" s="139" t="s">
        <v>62</v>
      </c>
      <c r="H42" s="140"/>
      <c r="I42" s="141" t="s">
        <v>66</v>
      </c>
      <c r="J42" s="142" t="s">
        <v>24</v>
      </c>
      <c r="K42" s="126"/>
      <c r="M42" s="125" t="s">
        <v>0</v>
      </c>
    </row>
    <row r="43" spans="2:13" x14ac:dyDescent="0.3">
      <c r="B43" s="123"/>
      <c r="D43" s="136" t="s">
        <v>4</v>
      </c>
      <c r="E43" s="137" t="s">
        <v>74</v>
      </c>
      <c r="F43" s="138" t="s">
        <v>75</v>
      </c>
      <c r="G43" s="139" t="s">
        <v>62</v>
      </c>
      <c r="H43" s="143"/>
      <c r="I43" s="141" t="s">
        <v>69</v>
      </c>
      <c r="J43" s="142" t="s">
        <v>24</v>
      </c>
      <c r="K43" s="126"/>
      <c r="M43" s="125" t="s">
        <v>0</v>
      </c>
    </row>
    <row r="44" spans="2:13" x14ac:dyDescent="0.3">
      <c r="B44" s="123"/>
      <c r="D44" s="136" t="s">
        <v>4</v>
      </c>
      <c r="E44" s="137" t="s">
        <v>76</v>
      </c>
      <c r="F44" s="138" t="s">
        <v>77</v>
      </c>
      <c r="G44" s="139" t="s">
        <v>62</v>
      </c>
      <c r="H44" s="140"/>
      <c r="I44" s="141" t="s">
        <v>69</v>
      </c>
      <c r="J44" s="142" t="s">
        <v>24</v>
      </c>
      <c r="K44" s="126"/>
      <c r="M44" s="125" t="s">
        <v>0</v>
      </c>
    </row>
    <row r="45" spans="2:13" x14ac:dyDescent="0.3">
      <c r="B45" s="123"/>
      <c r="D45" s="136" t="s">
        <v>4</v>
      </c>
      <c r="E45" s="137">
        <v>3.1</v>
      </c>
      <c r="F45" s="138" t="s">
        <v>78</v>
      </c>
      <c r="G45" s="139" t="s">
        <v>62</v>
      </c>
      <c r="H45" s="66"/>
      <c r="I45" s="144" t="s">
        <v>79</v>
      </c>
      <c r="J45" s="142" t="s">
        <v>24</v>
      </c>
      <c r="K45" s="126"/>
      <c r="M45" s="125" t="s">
        <v>0</v>
      </c>
    </row>
    <row r="46" spans="2:13" ht="33" customHeight="1" x14ac:dyDescent="0.3">
      <c r="B46" s="123"/>
      <c r="D46" s="136" t="s">
        <v>6</v>
      </c>
      <c r="E46" s="137">
        <v>3.2</v>
      </c>
      <c r="F46" s="138" t="s">
        <v>80</v>
      </c>
      <c r="G46" s="139" t="s">
        <v>62</v>
      </c>
      <c r="H46" s="66"/>
      <c r="I46" s="144" t="s">
        <v>79</v>
      </c>
      <c r="J46" s="142" t="s">
        <v>24</v>
      </c>
      <c r="K46" s="126"/>
      <c r="M46" s="125" t="s">
        <v>0</v>
      </c>
    </row>
    <row r="47" spans="2:13" ht="33.6" x14ac:dyDescent="0.3">
      <c r="B47" s="123"/>
      <c r="D47" s="136" t="s">
        <v>6</v>
      </c>
      <c r="E47" s="137">
        <v>3.3</v>
      </c>
      <c r="F47" s="138" t="s">
        <v>81</v>
      </c>
      <c r="G47" s="139" t="s">
        <v>62</v>
      </c>
      <c r="H47" s="66"/>
      <c r="I47" s="144" t="s">
        <v>79</v>
      </c>
      <c r="J47" s="142" t="s">
        <v>24</v>
      </c>
      <c r="K47" s="126"/>
      <c r="M47" s="125" t="s">
        <v>0</v>
      </c>
    </row>
    <row r="48" spans="2:13" ht="33.6" x14ac:dyDescent="0.3">
      <c r="B48" s="123"/>
      <c r="D48" s="136" t="s">
        <v>6</v>
      </c>
      <c r="E48" s="137">
        <v>3.4</v>
      </c>
      <c r="F48" s="138" t="s">
        <v>82</v>
      </c>
      <c r="G48" s="139" t="s">
        <v>62</v>
      </c>
      <c r="H48" s="66"/>
      <c r="I48" s="144" t="s">
        <v>79</v>
      </c>
      <c r="J48" s="142" t="s">
        <v>24</v>
      </c>
      <c r="K48" s="126"/>
      <c r="M48" s="125" t="s">
        <v>0</v>
      </c>
    </row>
    <row r="49" spans="1:13" x14ac:dyDescent="0.3">
      <c r="B49" s="123"/>
      <c r="D49" s="136" t="s">
        <v>8</v>
      </c>
      <c r="E49" s="137">
        <v>4</v>
      </c>
      <c r="F49" s="138" t="s">
        <v>83</v>
      </c>
      <c r="G49" s="145" t="s">
        <v>84</v>
      </c>
      <c r="H49" s="146">
        <f>【自動反映】経費明細表!G36</f>
        <v>0</v>
      </c>
      <c r="I49" s="144" t="s">
        <v>85</v>
      </c>
      <c r="J49" s="147" t="s">
        <v>86</v>
      </c>
      <c r="K49" s="126"/>
      <c r="M49" s="125" t="s">
        <v>0</v>
      </c>
    </row>
    <row r="50" spans="1:13" x14ac:dyDescent="0.3">
      <c r="B50" s="123"/>
      <c r="D50" s="136" t="s">
        <v>8</v>
      </c>
      <c r="E50" s="137">
        <v>5</v>
      </c>
      <c r="F50" s="138" t="s">
        <v>87</v>
      </c>
      <c r="G50" s="145" t="s">
        <v>84</v>
      </c>
      <c r="H50" s="146">
        <f>【自動反映】経費明細表!G37</f>
        <v>0</v>
      </c>
      <c r="I50" s="144" t="s">
        <v>85</v>
      </c>
      <c r="J50" s="147" t="s">
        <v>88</v>
      </c>
      <c r="K50" s="126"/>
      <c r="M50" s="125" t="s">
        <v>0</v>
      </c>
    </row>
    <row r="51" spans="1:13" x14ac:dyDescent="0.3">
      <c r="B51" s="123"/>
      <c r="D51" s="136" t="s">
        <v>8</v>
      </c>
      <c r="E51" s="137">
        <v>6</v>
      </c>
      <c r="F51" s="138" t="s">
        <v>89</v>
      </c>
      <c r="G51" s="145" t="s">
        <v>84</v>
      </c>
      <c r="H51" s="146">
        <f>【自動反映】経費明細表!G38</f>
        <v>0</v>
      </c>
      <c r="I51" s="144" t="s">
        <v>85</v>
      </c>
      <c r="J51" s="147" t="s">
        <v>90</v>
      </c>
      <c r="K51" s="126"/>
      <c r="M51" s="125" t="s">
        <v>0</v>
      </c>
    </row>
    <row r="52" spans="1:13" x14ac:dyDescent="0.3">
      <c r="B52" s="123"/>
      <c r="D52" s="136" t="s">
        <v>8</v>
      </c>
      <c r="E52" s="137">
        <v>7</v>
      </c>
      <c r="F52" s="138" t="s">
        <v>91</v>
      </c>
      <c r="G52" s="145" t="s">
        <v>84</v>
      </c>
      <c r="H52" s="146">
        <f>【自動反映】経費明細表!G40</f>
        <v>0</v>
      </c>
      <c r="I52" s="144" t="s">
        <v>85</v>
      </c>
      <c r="J52" s="147" t="s">
        <v>92</v>
      </c>
      <c r="K52" s="126"/>
      <c r="M52" s="125" t="s">
        <v>0</v>
      </c>
    </row>
    <row r="53" spans="1:13" x14ac:dyDescent="0.3">
      <c r="B53" s="123"/>
      <c r="D53" s="136" t="s">
        <v>8</v>
      </c>
      <c r="E53" s="137">
        <v>8</v>
      </c>
      <c r="F53" s="138" t="s">
        <v>93</v>
      </c>
      <c r="G53" s="145" t="s">
        <v>84</v>
      </c>
      <c r="H53" s="146">
        <f>【自動反映】経費明細表!G41</f>
        <v>0</v>
      </c>
      <c r="I53" s="144" t="s">
        <v>85</v>
      </c>
      <c r="J53" s="147" t="s">
        <v>94</v>
      </c>
      <c r="K53" s="126"/>
      <c r="M53" s="125" t="s">
        <v>0</v>
      </c>
    </row>
    <row r="54" spans="1:13" x14ac:dyDescent="0.3">
      <c r="B54" s="123"/>
      <c r="D54" s="136" t="s">
        <v>8</v>
      </c>
      <c r="E54" s="137">
        <v>9</v>
      </c>
      <c r="F54" s="138" t="s">
        <v>95</v>
      </c>
      <c r="G54" s="145" t="s">
        <v>84</v>
      </c>
      <c r="H54" s="146">
        <f>【自動反映】経費明細表!G42</f>
        <v>0</v>
      </c>
      <c r="I54" s="144" t="s">
        <v>85</v>
      </c>
      <c r="J54" s="147" t="s">
        <v>96</v>
      </c>
      <c r="K54" s="126"/>
      <c r="M54" s="125" t="s">
        <v>0</v>
      </c>
    </row>
    <row r="55" spans="1:13" x14ac:dyDescent="0.3">
      <c r="B55" s="123"/>
      <c r="D55" s="136" t="s">
        <v>8</v>
      </c>
      <c r="E55" s="137">
        <v>10</v>
      </c>
      <c r="F55" s="138" t="s">
        <v>97</v>
      </c>
      <c r="G55" s="145" t="s">
        <v>84</v>
      </c>
      <c r="H55" s="146">
        <f>【自動反映】経費明細表!G44</f>
        <v>0</v>
      </c>
      <c r="I55" s="144" t="s">
        <v>85</v>
      </c>
      <c r="J55" s="147" t="s">
        <v>98</v>
      </c>
      <c r="K55" s="126"/>
      <c r="M55" s="125" t="s">
        <v>0</v>
      </c>
    </row>
    <row r="56" spans="1:13" x14ac:dyDescent="0.3">
      <c r="B56" s="123"/>
      <c r="D56" s="136" t="s">
        <v>8</v>
      </c>
      <c r="E56" s="137">
        <v>11</v>
      </c>
      <c r="F56" s="138" t="s">
        <v>99</v>
      </c>
      <c r="G56" s="145" t="s">
        <v>84</v>
      </c>
      <c r="H56" s="146">
        <f>【自動反映】経費明細表!G45</f>
        <v>0</v>
      </c>
      <c r="I56" s="144" t="s">
        <v>85</v>
      </c>
      <c r="J56" s="147" t="s">
        <v>100</v>
      </c>
      <c r="K56" s="126"/>
      <c r="M56" s="125" t="s">
        <v>0</v>
      </c>
    </row>
    <row r="57" spans="1:13" ht="17.399999999999999" thickBot="1" x14ac:dyDescent="0.35">
      <c r="B57" s="123"/>
      <c r="D57" s="148" t="s">
        <v>8</v>
      </c>
      <c r="E57" s="149">
        <v>12</v>
      </c>
      <c r="F57" s="150" t="s">
        <v>101</v>
      </c>
      <c r="G57" s="151" t="s">
        <v>84</v>
      </c>
      <c r="H57" s="254">
        <f>【自動反映】経費明細表!G46</f>
        <v>0</v>
      </c>
      <c r="I57" s="152" t="s">
        <v>85</v>
      </c>
      <c r="J57" s="193" t="s">
        <v>102</v>
      </c>
      <c r="K57" s="126"/>
      <c r="M57" s="125" t="s">
        <v>0</v>
      </c>
    </row>
    <row r="58" spans="1:13" x14ac:dyDescent="0.3">
      <c r="B58" s="164"/>
      <c r="C58" s="166"/>
      <c r="D58" s="196"/>
      <c r="E58" s="196"/>
      <c r="F58" s="166"/>
      <c r="G58" s="166"/>
      <c r="H58" s="166"/>
      <c r="I58" s="166"/>
      <c r="J58" s="166"/>
      <c r="K58" s="168"/>
      <c r="M58" s="125" t="s">
        <v>0</v>
      </c>
    </row>
    <row r="59" spans="1:13" x14ac:dyDescent="0.3">
      <c r="M59" s="125" t="s">
        <v>0</v>
      </c>
    </row>
    <row r="60" spans="1:13" x14ac:dyDescent="0.3">
      <c r="M60" s="125" t="s">
        <v>0</v>
      </c>
    </row>
    <row r="61" spans="1:13" x14ac:dyDescent="0.3">
      <c r="M61" s="125" t="s">
        <v>0</v>
      </c>
    </row>
    <row r="62" spans="1:13" x14ac:dyDescent="0.3">
      <c r="M62" s="125" t="s">
        <v>0</v>
      </c>
    </row>
    <row r="63" spans="1:13" x14ac:dyDescent="0.3">
      <c r="A63" s="125" t="s">
        <v>0</v>
      </c>
      <c r="B63" s="125"/>
      <c r="C63" s="125" t="s">
        <v>0</v>
      </c>
      <c r="D63" s="125" t="s">
        <v>0</v>
      </c>
      <c r="E63" s="125" t="s">
        <v>0</v>
      </c>
      <c r="F63" s="125" t="s">
        <v>0</v>
      </c>
      <c r="G63" s="125" t="s">
        <v>0</v>
      </c>
      <c r="H63" s="125" t="s">
        <v>0</v>
      </c>
      <c r="I63" s="125" t="s">
        <v>0</v>
      </c>
      <c r="J63" s="125" t="s">
        <v>0</v>
      </c>
      <c r="K63" s="125" t="s">
        <v>0</v>
      </c>
      <c r="L63" s="125" t="s">
        <v>0</v>
      </c>
      <c r="M63" s="125" t="s">
        <v>0</v>
      </c>
    </row>
  </sheetData>
  <sheetProtection algorithmName="SHA-512" hashValue="N6JLJ5l1b81Qhi8IDqrTYmRBFX9d3PcYb8NdhccdUhmxK1x8h5F+1Wdm4rWQ3IX7fdaI0taHPgsqG+5pHUKDUQ==" saltValue="hcqCsCcuRsHJr91o2a+GwA==" spinCount="100000" sheet="1" selectLockedCells="1"/>
  <phoneticPr fontId="4"/>
  <conditionalFormatting sqref="D7:E13 D23:E28 G23:H28 D38:E57 G38:H57">
    <cfRule type="cellIs" dxfId="166" priority="19" operator="equal">
      <formula>"入力不要"</formula>
    </cfRule>
    <cfRule type="cellIs" dxfId="165" priority="20" operator="equal">
      <formula>"該当必須"</formula>
    </cfRule>
    <cfRule type="cellIs" dxfId="164" priority="21" operator="equal">
      <formula>"必須"</formula>
    </cfRule>
  </conditionalFormatting>
  <conditionalFormatting sqref="D17:E19">
    <cfRule type="cellIs" dxfId="163" priority="1" operator="equal">
      <formula>"入力不要"</formula>
    </cfRule>
    <cfRule type="cellIs" dxfId="162" priority="2" operator="equal">
      <formula>"該当必須"</formula>
    </cfRule>
    <cfRule type="cellIs" dxfId="161" priority="3" operator="equal">
      <formula>"必須"</formula>
    </cfRule>
  </conditionalFormatting>
  <conditionalFormatting sqref="D32:E35">
    <cfRule type="cellIs" dxfId="160" priority="22" operator="equal">
      <formula>"入力不要"</formula>
    </cfRule>
    <cfRule type="cellIs" dxfId="159" priority="23" operator="equal">
      <formula>"該当必須"</formula>
    </cfRule>
    <cfRule type="cellIs" dxfId="158" priority="24" operator="equal">
      <formula>"必須"</formula>
    </cfRule>
  </conditionalFormatting>
  <conditionalFormatting sqref="G17:H19">
    <cfRule type="cellIs" dxfId="157" priority="10" operator="equal">
      <formula>"入力不要"</formula>
    </cfRule>
    <cfRule type="cellIs" dxfId="156" priority="11" operator="equal">
      <formula>"該当必須"</formula>
    </cfRule>
    <cfRule type="cellIs" dxfId="155" priority="12" operator="equal">
      <formula>"必須"</formula>
    </cfRule>
  </conditionalFormatting>
  <conditionalFormatting sqref="G32:H35">
    <cfRule type="cellIs" dxfId="154" priority="25" operator="equal">
      <formula>"入力不要"</formula>
    </cfRule>
    <cfRule type="cellIs" dxfId="153" priority="26" operator="equal">
      <formula>"該当必須"</formula>
    </cfRule>
    <cfRule type="cellIs" dxfId="152" priority="27" operator="equal">
      <formula>"必須"</formula>
    </cfRule>
  </conditionalFormatting>
  <dataValidations count="9">
    <dataValidation type="list" allowBlank="1" showInputMessage="1" showErrorMessage="1" sqref="H23" xr:uid="{DA03DD58-ECF2-40F4-99E1-4592CC788D69}">
      <formula1>$N$23:$O$23</formula1>
    </dataValidation>
    <dataValidation type="list" allowBlank="1" showInputMessage="1" showErrorMessage="1" sqref="H24" xr:uid="{514A37E6-F000-437E-819F-3DBA503C7ED6}">
      <formula1>$N$24:$O$24</formula1>
    </dataValidation>
    <dataValidation type="whole" allowBlank="1" showInputMessage="1" showErrorMessage="1" sqref="H17 H39 H42" xr:uid="{E53194BE-F256-4D5B-A79E-BC882A19E105}">
      <formula1>2020</formula1>
      <formula2>2030</formula2>
    </dataValidation>
    <dataValidation type="whole" allowBlank="1" showInputMessage="1" showErrorMessage="1" sqref="H18 H40 H43" xr:uid="{54B7EEC9-D9E1-489A-BC99-F20E1CC689A0}">
      <formula1>1</formula1>
      <formula2>12</formula2>
    </dataValidation>
    <dataValidation type="whole" allowBlank="1" showInputMessage="1" showErrorMessage="1" sqref="H19 H41 H44" xr:uid="{0883A06B-4730-4E70-8F38-023F13CEAADF}">
      <formula1>1</formula1>
      <formula2>31</formula2>
    </dataValidation>
    <dataValidation type="textLength" allowBlank="1" showInputMessage="1" showErrorMessage="1" sqref="H32" xr:uid="{486EC7C1-358E-41F1-892F-90EEC5795F16}">
      <formula1>6</formula1>
      <formula2>7</formula2>
    </dataValidation>
    <dataValidation type="whole" allowBlank="1" showInputMessage="1" showErrorMessage="1" sqref="H28" xr:uid="{486D3560-93DD-4900-9876-C0AF24C89DE3}">
      <formula1>0</formula1>
      <formula2>3000000</formula2>
    </dataValidation>
    <dataValidation type="whole" allowBlank="1" showInputMessage="1" showErrorMessage="1" sqref="H26" xr:uid="{80E5B65F-92A5-4EE1-9DF7-C576B95B801A}">
      <formula1>0</formula1>
      <formula2>10000000</formula2>
    </dataValidation>
    <dataValidation type="whole" operator="greaterThanOrEqual" allowBlank="1" showInputMessage="1" showErrorMessage="1" sqref="H27 H25" xr:uid="{3C9C7158-6AAF-49CD-82D7-1EDBBECB148C}">
      <formula1>0</formula1>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showGridLines="0" view="pageBreakPreview" zoomScaleNormal="60" zoomScaleSheetLayoutView="100" workbookViewId="0">
      <selection activeCell="C29" sqref="C29"/>
    </sheetView>
  </sheetViews>
  <sheetFormatPr defaultColWidth="9.109375" defaultRowHeight="16.8" x14ac:dyDescent="0.3"/>
  <cols>
    <col min="1" max="1" width="9.109375" style="198"/>
    <col min="2" max="2" width="15.6640625" style="197" customWidth="1"/>
    <col min="3" max="4" width="30.6640625" style="198" customWidth="1"/>
    <col min="5" max="5" width="60.6640625" style="198" customWidth="1"/>
    <col min="6" max="8" width="30.6640625" style="198" customWidth="1"/>
    <col min="9" max="10" width="15.6640625" style="198" customWidth="1"/>
    <col min="11" max="11" width="60.6640625" style="198" customWidth="1"/>
    <col min="12" max="12" width="15.6640625" style="198" customWidth="1"/>
    <col min="13" max="15" width="30.6640625" style="198" customWidth="1"/>
    <col min="16" max="16" width="60.6640625" style="198" customWidth="1"/>
    <col min="17" max="16384" width="9.109375" style="198"/>
  </cols>
  <sheetData>
    <row r="1" spans="2:18" x14ac:dyDescent="0.3">
      <c r="R1" s="197" t="s">
        <v>103</v>
      </c>
    </row>
    <row r="2" spans="2:18" ht="20.399999999999999" x14ac:dyDescent="0.3">
      <c r="B2" s="199" t="s">
        <v>104</v>
      </c>
      <c r="C2" s="124" t="s">
        <v>105</v>
      </c>
      <c r="R2" s="197" t="s">
        <v>103</v>
      </c>
    </row>
    <row r="3" spans="2:18" x14ac:dyDescent="0.3">
      <c r="C3" s="200"/>
      <c r="D3" s="201"/>
      <c r="R3" s="197" t="s">
        <v>103</v>
      </c>
    </row>
    <row r="4" spans="2:18" ht="20.399999999999999" x14ac:dyDescent="0.3">
      <c r="B4" s="202" t="s">
        <v>3</v>
      </c>
      <c r="C4" s="203"/>
      <c r="D4" s="204"/>
      <c r="E4" s="203"/>
      <c r="F4" s="203"/>
      <c r="G4" s="203"/>
      <c r="H4" s="203"/>
      <c r="I4" s="203"/>
      <c r="J4" s="205"/>
      <c r="R4" s="197" t="s">
        <v>103</v>
      </c>
    </row>
    <row r="5" spans="2:18" ht="20.399999999999999" x14ac:dyDescent="0.3">
      <c r="B5" s="206" t="s">
        <v>106</v>
      </c>
      <c r="D5" s="159"/>
      <c r="J5" s="207"/>
      <c r="R5" s="197" t="s">
        <v>103</v>
      </c>
    </row>
    <row r="6" spans="2:18" ht="20.399999999999999" x14ac:dyDescent="0.3">
      <c r="B6" s="208" t="s">
        <v>107</v>
      </c>
      <c r="D6" s="162"/>
      <c r="E6" s="162"/>
      <c r="F6" s="162"/>
      <c r="G6" s="162"/>
      <c r="H6" s="162"/>
      <c r="I6" s="162"/>
      <c r="J6" s="209"/>
      <c r="K6" s="162"/>
      <c r="L6" s="162"/>
      <c r="M6" s="162"/>
      <c r="N6" s="162"/>
      <c r="O6" s="162"/>
      <c r="P6" s="162"/>
      <c r="R6" s="197" t="s">
        <v>103</v>
      </c>
    </row>
    <row r="7" spans="2:18" ht="20.399999999999999" x14ac:dyDescent="0.3">
      <c r="B7" s="208" t="s">
        <v>108</v>
      </c>
      <c r="D7" s="162"/>
      <c r="E7" s="162"/>
      <c r="F7" s="162"/>
      <c r="G7" s="162"/>
      <c r="H7" s="162"/>
      <c r="I7" s="162"/>
      <c r="J7" s="209"/>
      <c r="K7" s="162"/>
      <c r="L7" s="162"/>
      <c r="M7" s="162"/>
      <c r="N7" s="162"/>
      <c r="O7" s="162"/>
      <c r="P7" s="162"/>
      <c r="R7" s="197" t="s">
        <v>103</v>
      </c>
    </row>
    <row r="8" spans="2:18" ht="20.399999999999999" x14ac:dyDescent="0.3">
      <c r="B8" s="208" t="s">
        <v>109</v>
      </c>
      <c r="D8" s="162"/>
      <c r="E8" s="162"/>
      <c r="F8" s="162"/>
      <c r="G8" s="162"/>
      <c r="H8" s="162"/>
      <c r="I8" s="162"/>
      <c r="J8" s="209"/>
      <c r="K8" s="162"/>
      <c r="L8" s="162"/>
      <c r="M8" s="162"/>
      <c r="N8" s="162"/>
      <c r="O8" s="162"/>
      <c r="P8" s="162"/>
      <c r="R8" s="197" t="s">
        <v>103</v>
      </c>
    </row>
    <row r="9" spans="2:18" ht="20.399999999999999" x14ac:dyDescent="0.3">
      <c r="B9" s="208" t="s">
        <v>110</v>
      </c>
      <c r="D9" s="162"/>
      <c r="E9" s="162"/>
      <c r="F9" s="162"/>
      <c r="G9" s="162"/>
      <c r="H9" s="162"/>
      <c r="I9" s="162"/>
      <c r="J9" s="209"/>
      <c r="K9" s="162"/>
      <c r="L9" s="162"/>
      <c r="M9" s="162"/>
      <c r="N9" s="162"/>
      <c r="O9" s="162"/>
      <c r="P9" s="162"/>
      <c r="R9" s="197" t="s">
        <v>103</v>
      </c>
    </row>
    <row r="10" spans="2:18" ht="20.399999999999999" x14ac:dyDescent="0.3">
      <c r="B10" s="208" t="s">
        <v>111</v>
      </c>
      <c r="D10" s="162"/>
      <c r="E10" s="162"/>
      <c r="F10" s="162"/>
      <c r="G10" s="162"/>
      <c r="H10" s="162"/>
      <c r="I10" s="162"/>
      <c r="J10" s="209"/>
      <c r="K10" s="162"/>
      <c r="L10" s="162"/>
      <c r="M10" s="162"/>
      <c r="N10" s="162"/>
      <c r="O10" s="162"/>
      <c r="P10" s="162"/>
      <c r="R10" s="197" t="s">
        <v>103</v>
      </c>
    </row>
    <row r="11" spans="2:18" ht="20.399999999999999" x14ac:dyDescent="0.3">
      <c r="B11" s="208" t="s">
        <v>112</v>
      </c>
      <c r="D11" s="162"/>
      <c r="E11" s="162"/>
      <c r="F11" s="162"/>
      <c r="G11" s="162"/>
      <c r="H11" s="162"/>
      <c r="I11" s="162"/>
      <c r="J11" s="209"/>
      <c r="K11" s="162"/>
      <c r="L11" s="162"/>
      <c r="M11" s="162"/>
      <c r="N11" s="162"/>
      <c r="O11" s="162"/>
      <c r="P11" s="162"/>
      <c r="R11" s="197" t="s">
        <v>103</v>
      </c>
    </row>
    <row r="12" spans="2:18" ht="20.399999999999999" x14ac:dyDescent="0.3">
      <c r="B12" s="208" t="s">
        <v>113</v>
      </c>
      <c r="D12" s="162"/>
      <c r="E12" s="162"/>
      <c r="F12" s="162"/>
      <c r="G12" s="162"/>
      <c r="H12" s="162"/>
      <c r="I12" s="162"/>
      <c r="J12" s="209"/>
      <c r="K12" s="162"/>
      <c r="L12" s="162"/>
      <c r="M12" s="162"/>
      <c r="N12" s="162"/>
      <c r="O12" s="162"/>
      <c r="P12" s="162"/>
      <c r="R12" s="197" t="s">
        <v>103</v>
      </c>
    </row>
    <row r="13" spans="2:18" ht="20.399999999999999" x14ac:dyDescent="0.3">
      <c r="B13" s="208" t="s">
        <v>114</v>
      </c>
      <c r="D13" s="162"/>
      <c r="E13" s="162"/>
      <c r="F13" s="162"/>
      <c r="G13" s="162"/>
      <c r="H13" s="162"/>
      <c r="I13" s="162"/>
      <c r="J13" s="209"/>
      <c r="K13" s="162"/>
      <c r="L13" s="162"/>
      <c r="M13" s="162"/>
      <c r="N13" s="162"/>
      <c r="O13" s="162"/>
      <c r="P13" s="162"/>
      <c r="R13" s="197" t="s">
        <v>103</v>
      </c>
    </row>
    <row r="14" spans="2:18" ht="20.399999999999999" x14ac:dyDescent="0.3">
      <c r="B14" s="208" t="s">
        <v>115</v>
      </c>
      <c r="D14" s="162"/>
      <c r="E14" s="162"/>
      <c r="F14" s="162"/>
      <c r="G14" s="162"/>
      <c r="H14" s="162"/>
      <c r="I14" s="162"/>
      <c r="J14" s="209"/>
      <c r="K14" s="162"/>
      <c r="L14" s="162"/>
      <c r="M14" s="162"/>
      <c r="N14" s="162"/>
      <c r="O14" s="162"/>
      <c r="P14" s="162"/>
      <c r="R14" s="197" t="s">
        <v>103</v>
      </c>
    </row>
    <row r="15" spans="2:18" ht="20.399999999999999" x14ac:dyDescent="0.3">
      <c r="B15" s="208" t="s">
        <v>116</v>
      </c>
      <c r="D15" s="162"/>
      <c r="E15" s="162"/>
      <c r="F15" s="162"/>
      <c r="G15" s="162"/>
      <c r="H15" s="162"/>
      <c r="I15" s="162"/>
      <c r="J15" s="209"/>
      <c r="K15" s="162"/>
      <c r="L15" s="162"/>
      <c r="M15" s="162"/>
      <c r="N15" s="162"/>
      <c r="O15" s="162"/>
      <c r="P15" s="162"/>
      <c r="R15" s="197" t="s">
        <v>103</v>
      </c>
    </row>
    <row r="16" spans="2:18" ht="20.399999999999999" x14ac:dyDescent="0.3">
      <c r="B16" s="208" t="s">
        <v>117</v>
      </c>
      <c r="D16" s="162"/>
      <c r="E16" s="162"/>
      <c r="F16" s="162"/>
      <c r="G16" s="162"/>
      <c r="H16" s="162"/>
      <c r="I16" s="162"/>
      <c r="J16" s="209"/>
      <c r="K16" s="162"/>
      <c r="L16" s="162"/>
      <c r="M16" s="162"/>
      <c r="N16" s="162"/>
      <c r="O16" s="162"/>
      <c r="P16" s="162"/>
      <c r="R16" s="197" t="s">
        <v>103</v>
      </c>
    </row>
    <row r="17" spans="1:18" ht="20.399999999999999" x14ac:dyDescent="0.3">
      <c r="B17" s="230" t="s">
        <v>118</v>
      </c>
      <c r="C17" s="211"/>
      <c r="D17" s="165"/>
      <c r="E17" s="165"/>
      <c r="F17" s="165"/>
      <c r="G17" s="165"/>
      <c r="H17" s="165"/>
      <c r="I17" s="165"/>
      <c r="J17" s="231"/>
      <c r="K17" s="162"/>
      <c r="L17" s="162"/>
      <c r="M17" s="162"/>
      <c r="N17" s="162"/>
      <c r="O17" s="162"/>
      <c r="P17" s="162"/>
      <c r="R17" s="197" t="s">
        <v>103</v>
      </c>
    </row>
    <row r="18" spans="1:18" x14ac:dyDescent="0.3">
      <c r="B18" s="232"/>
      <c r="D18" s="162"/>
      <c r="E18" s="162"/>
      <c r="F18" s="162"/>
      <c r="G18" s="162"/>
      <c r="H18" s="162"/>
      <c r="I18" s="162"/>
      <c r="J18" s="162"/>
      <c r="K18" s="162"/>
      <c r="L18" s="162"/>
      <c r="M18" s="162"/>
      <c r="N18" s="162"/>
      <c r="O18" s="162"/>
      <c r="P18" s="162"/>
      <c r="R18" s="197" t="s">
        <v>103</v>
      </c>
    </row>
    <row r="19" spans="1:18" x14ac:dyDescent="0.3">
      <c r="C19" s="2"/>
      <c r="D19" s="159"/>
      <c r="R19" s="197" t="s">
        <v>103</v>
      </c>
    </row>
    <row r="20" spans="1:18" x14ac:dyDescent="0.3">
      <c r="C20" s="2"/>
      <c r="D20" s="159"/>
      <c r="R20" s="197" t="s">
        <v>103</v>
      </c>
    </row>
    <row r="21" spans="1:18" ht="16.5" customHeight="1" x14ac:dyDescent="0.3">
      <c r="C21" s="162"/>
      <c r="D21" s="159"/>
      <c r="R21" s="197" t="s">
        <v>103</v>
      </c>
    </row>
    <row r="22" spans="1:18" ht="16.5" customHeight="1" x14ac:dyDescent="0.3">
      <c r="D22" s="200"/>
      <c r="R22" s="197" t="s">
        <v>103</v>
      </c>
    </row>
    <row r="23" spans="1:18" ht="16.5" customHeight="1" x14ac:dyDescent="0.3">
      <c r="K23" s="236" t="s">
        <v>119</v>
      </c>
      <c r="R23" s="197" t="s">
        <v>103</v>
      </c>
    </row>
    <row r="24" spans="1:18" ht="16.5" customHeight="1" x14ac:dyDescent="0.3">
      <c r="I24" s="233"/>
      <c r="J24" s="233"/>
      <c r="K24" s="237" t="s">
        <v>120</v>
      </c>
      <c r="L24" s="234"/>
      <c r="M24" s="234"/>
      <c r="O24" s="200"/>
      <c r="P24" s="233"/>
      <c r="R24" s="197" t="s">
        <v>103</v>
      </c>
    </row>
    <row r="25" spans="1:18" ht="16.5" customHeight="1" x14ac:dyDescent="0.3">
      <c r="F25" s="235"/>
      <c r="G25" s="235"/>
      <c r="H25" s="235"/>
      <c r="I25" s="236" t="s">
        <v>121</v>
      </c>
      <c r="J25" s="236" t="s">
        <v>121</v>
      </c>
      <c r="K25" s="237" t="s">
        <v>122</v>
      </c>
      <c r="L25" s="237" t="s">
        <v>121</v>
      </c>
      <c r="M25" s="237" t="s">
        <v>121</v>
      </c>
      <c r="O25" s="162"/>
      <c r="P25" s="233"/>
      <c r="R25" s="197" t="s">
        <v>103</v>
      </c>
    </row>
    <row r="26" spans="1:18" x14ac:dyDescent="0.3">
      <c r="D26" s="200"/>
      <c r="F26" s="218"/>
      <c r="G26" s="218"/>
      <c r="H26" s="218"/>
      <c r="I26" s="218" t="s">
        <v>123</v>
      </c>
      <c r="J26" s="218" t="s">
        <v>123</v>
      </c>
      <c r="K26" s="237" t="s">
        <v>124</v>
      </c>
      <c r="L26" s="218" t="s">
        <v>123</v>
      </c>
      <c r="M26" s="218" t="s">
        <v>123</v>
      </c>
      <c r="R26" s="197" t="s">
        <v>103</v>
      </c>
    </row>
    <row r="27" spans="1:18" x14ac:dyDescent="0.3">
      <c r="C27" s="219" t="s">
        <v>125</v>
      </c>
      <c r="G27" s="219" t="s">
        <v>126</v>
      </c>
      <c r="H27" s="219" t="s">
        <v>126</v>
      </c>
      <c r="I27" s="219" t="s">
        <v>125</v>
      </c>
      <c r="J27" s="220" t="s">
        <v>125</v>
      </c>
      <c r="K27" s="220" t="s">
        <v>125</v>
      </c>
      <c r="L27" s="219" t="s">
        <v>125</v>
      </c>
      <c r="M27" s="219" t="s">
        <v>125</v>
      </c>
      <c r="R27" s="197" t="s">
        <v>103</v>
      </c>
    </row>
    <row r="28" spans="1:18" s="226" customFormat="1" ht="61.8" thickBot="1" x14ac:dyDescent="0.35">
      <c r="A28" s="198"/>
      <c r="B28" s="221" t="s">
        <v>127</v>
      </c>
      <c r="C28" s="222" t="s">
        <v>128</v>
      </c>
      <c r="D28" s="222" t="s">
        <v>129</v>
      </c>
      <c r="E28" s="222" t="s">
        <v>130</v>
      </c>
      <c r="F28" s="223" t="s">
        <v>131</v>
      </c>
      <c r="G28" s="223" t="s">
        <v>132</v>
      </c>
      <c r="H28" s="223" t="s">
        <v>133</v>
      </c>
      <c r="I28" s="222" t="s">
        <v>134</v>
      </c>
      <c r="J28" s="222" t="s">
        <v>135</v>
      </c>
      <c r="K28" s="224" t="s">
        <v>136</v>
      </c>
      <c r="L28" s="222" t="s">
        <v>137</v>
      </c>
      <c r="M28" s="223" t="s">
        <v>138</v>
      </c>
      <c r="N28" s="222" t="s">
        <v>139</v>
      </c>
      <c r="O28" s="222" t="s">
        <v>140</v>
      </c>
      <c r="P28" s="225" t="s">
        <v>141</v>
      </c>
      <c r="R28" s="197" t="s">
        <v>103</v>
      </c>
    </row>
    <row r="29" spans="1:18" ht="50.25" customHeight="1" thickTop="1" x14ac:dyDescent="0.3">
      <c r="B29" s="227" t="str">
        <f>IF(C29="","",_xlfn.XLOOKUP(C29,経費NO.!$C$2:$C$17,経費NO.!$B$2:$B$17)&amp;"_"&amp;COUNTIF($C$29:C29,C29))</f>
        <v/>
      </c>
      <c r="C29" s="94"/>
      <c r="D29" s="59"/>
      <c r="E29" s="59"/>
      <c r="F29" s="59"/>
      <c r="G29" s="95"/>
      <c r="H29" s="95"/>
      <c r="I29" s="59"/>
      <c r="J29" s="59"/>
      <c r="K29" s="96"/>
      <c r="L29" s="59"/>
      <c r="M29" s="59"/>
      <c r="N29" s="96"/>
      <c r="O29" s="97"/>
      <c r="P29" s="98"/>
      <c r="R29" s="197" t="s">
        <v>103</v>
      </c>
    </row>
    <row r="30" spans="1:18" ht="50.25" customHeight="1" x14ac:dyDescent="0.3">
      <c r="B30" s="227" t="str">
        <f>IF(C30="","",_xlfn.XLOOKUP(C30,経費NO.!$C$2:$C$17,経費NO.!$B$2:$B$17)&amp;"_"&amp;COUNTIF($C$29:C30,C30))</f>
        <v/>
      </c>
      <c r="C30" s="94"/>
      <c r="D30" s="59"/>
      <c r="E30" s="59"/>
      <c r="F30" s="59"/>
      <c r="G30" s="95"/>
      <c r="H30" s="95"/>
      <c r="I30" s="59"/>
      <c r="J30" s="59"/>
      <c r="K30" s="96"/>
      <c r="L30" s="59"/>
      <c r="M30" s="59"/>
      <c r="N30" s="58"/>
      <c r="O30" s="99"/>
      <c r="P30" s="100"/>
      <c r="R30" s="197" t="s">
        <v>103</v>
      </c>
    </row>
    <row r="31" spans="1:18" ht="50.25" customHeight="1" x14ac:dyDescent="0.3">
      <c r="B31" s="227" t="str">
        <f>IF(C31="","",_xlfn.XLOOKUP(C31,経費NO.!$C$2:$C$17,経費NO.!$B$2:$B$17)&amp;"_"&amp;COUNTIF($C$29:C31,C31))</f>
        <v/>
      </c>
      <c r="C31" s="94"/>
      <c r="D31" s="59"/>
      <c r="E31" s="59"/>
      <c r="F31" s="59"/>
      <c r="G31" s="95"/>
      <c r="H31" s="95"/>
      <c r="I31" s="59"/>
      <c r="J31" s="59"/>
      <c r="K31" s="96"/>
      <c r="L31" s="59"/>
      <c r="M31" s="59"/>
      <c r="N31" s="58"/>
      <c r="O31" s="99"/>
      <c r="P31" s="100"/>
      <c r="R31" s="197" t="s">
        <v>103</v>
      </c>
    </row>
    <row r="32" spans="1:18" ht="50.25" customHeight="1" x14ac:dyDescent="0.3">
      <c r="B32" s="227" t="str">
        <f>IF(C32="","",_xlfn.XLOOKUP(C32,経費NO.!$C$2:$C$17,経費NO.!$B$2:$B$17)&amp;"_"&amp;COUNTIF($C$29:C32,C32))</f>
        <v/>
      </c>
      <c r="C32" s="94"/>
      <c r="D32" s="59"/>
      <c r="E32" s="59"/>
      <c r="F32" s="59"/>
      <c r="G32" s="95"/>
      <c r="H32" s="95"/>
      <c r="I32" s="59"/>
      <c r="J32" s="59"/>
      <c r="K32" s="96"/>
      <c r="L32" s="59"/>
      <c r="M32" s="59"/>
      <c r="N32" s="59"/>
      <c r="O32" s="101"/>
      <c r="P32" s="102"/>
      <c r="R32" s="197" t="s">
        <v>103</v>
      </c>
    </row>
    <row r="33" spans="2:18" ht="50.25" customHeight="1" x14ac:dyDescent="0.3">
      <c r="B33" s="227" t="str">
        <f>IF(C33="","",_xlfn.XLOOKUP(C33,経費NO.!$C$2:$C$17,経費NO.!$B$2:$B$17)&amp;"_"&amp;COUNTIF($C$29:C33,C33))</f>
        <v/>
      </c>
      <c r="C33" s="94"/>
      <c r="D33" s="59"/>
      <c r="E33" s="59"/>
      <c r="F33" s="59"/>
      <c r="G33" s="95"/>
      <c r="H33" s="95"/>
      <c r="I33" s="59"/>
      <c r="J33" s="59"/>
      <c r="K33" s="96"/>
      <c r="L33" s="59"/>
      <c r="M33" s="59"/>
      <c r="N33" s="58"/>
      <c r="O33" s="99"/>
      <c r="P33" s="102"/>
      <c r="R33" s="197" t="s">
        <v>103</v>
      </c>
    </row>
    <row r="34" spans="2:18" ht="50.25" customHeight="1" x14ac:dyDescent="0.3">
      <c r="B34" s="227" t="str">
        <f>IF(C34="","",_xlfn.XLOOKUP(C34,経費NO.!$C$2:$C$17,経費NO.!$B$2:$B$17)&amp;"_"&amp;COUNTIF($C$29:C34,C34))</f>
        <v/>
      </c>
      <c r="C34" s="94"/>
      <c r="D34" s="59"/>
      <c r="E34" s="59"/>
      <c r="F34" s="59"/>
      <c r="G34" s="95"/>
      <c r="H34" s="95"/>
      <c r="I34" s="59"/>
      <c r="J34" s="59"/>
      <c r="K34" s="96"/>
      <c r="L34" s="59"/>
      <c r="M34" s="59"/>
      <c r="N34" s="58"/>
      <c r="O34" s="99"/>
      <c r="P34" s="102"/>
      <c r="R34" s="197" t="s">
        <v>103</v>
      </c>
    </row>
    <row r="35" spans="2:18" ht="50.25" customHeight="1" x14ac:dyDescent="0.3">
      <c r="B35" s="227" t="str">
        <f>IF(C35="","",_xlfn.XLOOKUP(C35,経費NO.!$C$2:$C$17,経費NO.!$B$2:$B$17)&amp;"_"&amp;COUNTIF($C$29:C35,C35))</f>
        <v/>
      </c>
      <c r="C35" s="94"/>
      <c r="D35" s="59"/>
      <c r="E35" s="59"/>
      <c r="F35" s="59"/>
      <c r="G35" s="95"/>
      <c r="H35" s="95"/>
      <c r="I35" s="59"/>
      <c r="J35" s="59"/>
      <c r="K35" s="96"/>
      <c r="L35" s="59"/>
      <c r="M35" s="59"/>
      <c r="N35" s="58"/>
      <c r="O35" s="99"/>
      <c r="P35" s="102"/>
      <c r="R35" s="197" t="s">
        <v>103</v>
      </c>
    </row>
    <row r="36" spans="2:18" ht="50.25" customHeight="1" x14ac:dyDescent="0.3">
      <c r="B36" s="227" t="str">
        <f>IF(C36="","",_xlfn.XLOOKUP(C36,経費NO.!$C$2:$C$17,経費NO.!$B$2:$B$17)&amp;"_"&amp;COUNTIF($C$29:C36,C36))</f>
        <v/>
      </c>
      <c r="C36" s="94"/>
      <c r="D36" s="59"/>
      <c r="E36" s="59"/>
      <c r="F36" s="59"/>
      <c r="G36" s="95"/>
      <c r="H36" s="95"/>
      <c r="I36" s="59"/>
      <c r="J36" s="59"/>
      <c r="K36" s="96"/>
      <c r="L36" s="59"/>
      <c r="M36" s="59"/>
      <c r="N36" s="58"/>
      <c r="O36" s="99"/>
      <c r="P36" s="102"/>
      <c r="R36" s="197" t="s">
        <v>103</v>
      </c>
    </row>
    <row r="37" spans="2:18" ht="50.25" customHeight="1" x14ac:dyDescent="0.3">
      <c r="B37" s="227" t="str">
        <f>IF(C37="","",_xlfn.XLOOKUP(C37,経費NO.!$C$2:$C$17,経費NO.!$B$2:$B$17)&amp;"_"&amp;COUNTIF($C$29:C37,C37))</f>
        <v/>
      </c>
      <c r="C37" s="94"/>
      <c r="D37" s="59"/>
      <c r="E37" s="59"/>
      <c r="F37" s="59"/>
      <c r="G37" s="95"/>
      <c r="H37" s="95"/>
      <c r="I37" s="59"/>
      <c r="J37" s="59"/>
      <c r="K37" s="96"/>
      <c r="L37" s="59"/>
      <c r="M37" s="59"/>
      <c r="N37" s="58"/>
      <c r="O37" s="99"/>
      <c r="P37" s="102"/>
      <c r="R37" s="197" t="s">
        <v>103</v>
      </c>
    </row>
    <row r="38" spans="2:18" ht="50.25" customHeight="1" x14ac:dyDescent="0.3">
      <c r="B38" s="227" t="str">
        <f>IF(C38="","",_xlfn.XLOOKUP(C38,経費NO.!$C$2:$C$17,経費NO.!$B$2:$B$17)&amp;"_"&amp;COUNTIF($C$29:C38,C38))</f>
        <v/>
      </c>
      <c r="C38" s="94"/>
      <c r="D38" s="59"/>
      <c r="E38" s="59"/>
      <c r="F38" s="59"/>
      <c r="G38" s="95"/>
      <c r="H38" s="95"/>
      <c r="I38" s="59"/>
      <c r="J38" s="59"/>
      <c r="K38" s="96"/>
      <c r="L38" s="59"/>
      <c r="M38" s="59"/>
      <c r="N38" s="58"/>
      <c r="O38" s="99"/>
      <c r="P38" s="102"/>
      <c r="R38" s="197" t="s">
        <v>103</v>
      </c>
    </row>
    <row r="39" spans="2:18" ht="50.25" customHeight="1" x14ac:dyDescent="0.3">
      <c r="B39" s="227" t="str">
        <f>IF(C39="","",_xlfn.XLOOKUP(C39,経費NO.!$C$2:$C$17,経費NO.!$B$2:$B$17)&amp;"_"&amp;COUNTIF($C$29:C39,C39))</f>
        <v/>
      </c>
      <c r="C39" s="94"/>
      <c r="D39" s="59"/>
      <c r="E39" s="59"/>
      <c r="F39" s="59"/>
      <c r="G39" s="95"/>
      <c r="H39" s="95"/>
      <c r="I39" s="59"/>
      <c r="J39" s="59"/>
      <c r="K39" s="96"/>
      <c r="L39" s="59"/>
      <c r="M39" s="59"/>
      <c r="N39" s="58"/>
      <c r="O39" s="99"/>
      <c r="P39" s="102"/>
      <c r="R39" s="197" t="s">
        <v>103</v>
      </c>
    </row>
    <row r="40" spans="2:18" ht="50.25" customHeight="1" x14ac:dyDescent="0.3">
      <c r="B40" s="227" t="str">
        <f>IF(C40="","",_xlfn.XLOOKUP(C40,経費NO.!$C$2:$C$17,経費NO.!$B$2:$B$17)&amp;"_"&amp;COUNTIF($C$29:C40,C40))</f>
        <v/>
      </c>
      <c r="C40" s="94"/>
      <c r="D40" s="59"/>
      <c r="E40" s="59"/>
      <c r="F40" s="59"/>
      <c r="G40" s="95"/>
      <c r="H40" s="95"/>
      <c r="I40" s="59"/>
      <c r="J40" s="59"/>
      <c r="K40" s="96"/>
      <c r="L40" s="59"/>
      <c r="M40" s="59"/>
      <c r="N40" s="58"/>
      <c r="O40" s="99"/>
      <c r="P40" s="102"/>
      <c r="R40" s="197" t="s">
        <v>103</v>
      </c>
    </row>
    <row r="41" spans="2:18" ht="50.25" customHeight="1" x14ac:dyDescent="0.3">
      <c r="B41" s="227" t="str">
        <f>IF(C41="","",_xlfn.XLOOKUP(C41,経費NO.!$C$2:$C$17,経費NO.!$B$2:$B$17)&amp;"_"&amp;COUNTIF($C$29:C41,C41))</f>
        <v/>
      </c>
      <c r="C41" s="94"/>
      <c r="D41" s="59"/>
      <c r="E41" s="59"/>
      <c r="F41" s="59"/>
      <c r="G41" s="95"/>
      <c r="H41" s="95"/>
      <c r="I41" s="59"/>
      <c r="J41" s="59"/>
      <c r="K41" s="58"/>
      <c r="L41" s="59"/>
      <c r="M41" s="59"/>
      <c r="N41" s="59"/>
      <c r="O41" s="101"/>
      <c r="P41" s="102"/>
      <c r="R41" s="197" t="s">
        <v>103</v>
      </c>
    </row>
    <row r="42" spans="2:18" ht="50.25" customHeight="1" x14ac:dyDescent="0.3">
      <c r="B42" s="227" t="str">
        <f>IF(C42="","",_xlfn.XLOOKUP(C42,経費NO.!$C$2:$C$17,経費NO.!$B$2:$B$17)&amp;"_"&amp;COUNTIF($C$29:C42,C42))</f>
        <v/>
      </c>
      <c r="C42" s="94"/>
      <c r="D42" s="59"/>
      <c r="E42" s="59"/>
      <c r="F42" s="59"/>
      <c r="G42" s="95"/>
      <c r="H42" s="95"/>
      <c r="I42" s="59"/>
      <c r="J42" s="59"/>
      <c r="K42" s="58"/>
      <c r="L42" s="59"/>
      <c r="M42" s="59"/>
      <c r="N42" s="58"/>
      <c r="O42" s="99"/>
      <c r="P42" s="102"/>
      <c r="R42" s="197" t="s">
        <v>103</v>
      </c>
    </row>
    <row r="43" spans="2:18" ht="50.25" customHeight="1" x14ac:dyDescent="0.3">
      <c r="B43" s="227" t="str">
        <f>IF(C43="","",_xlfn.XLOOKUP(C43,経費NO.!$C$2:$C$17,経費NO.!$B$2:$B$17)&amp;"_"&amp;COUNTIF($C$29:C43,C43))</f>
        <v/>
      </c>
      <c r="C43" s="94"/>
      <c r="D43" s="59"/>
      <c r="E43" s="59"/>
      <c r="F43" s="59"/>
      <c r="G43" s="95"/>
      <c r="H43" s="95"/>
      <c r="I43" s="59"/>
      <c r="J43" s="59"/>
      <c r="K43" s="58"/>
      <c r="L43" s="59"/>
      <c r="M43" s="59"/>
      <c r="N43" s="59"/>
      <c r="O43" s="101"/>
      <c r="P43" s="102"/>
      <c r="R43" s="197" t="s">
        <v>103</v>
      </c>
    </row>
    <row r="44" spans="2:18" ht="50.25" customHeight="1" x14ac:dyDescent="0.3">
      <c r="B44" s="227" t="str">
        <f>IF(C44="","",_xlfn.XLOOKUP(C44,経費NO.!$C$2:$C$17,経費NO.!$B$2:$B$17)&amp;"_"&amp;COUNTIF($C$29:C44,C44))</f>
        <v/>
      </c>
      <c r="C44" s="94"/>
      <c r="D44" s="59"/>
      <c r="E44" s="59"/>
      <c r="F44" s="59"/>
      <c r="G44" s="95"/>
      <c r="H44" s="95"/>
      <c r="I44" s="59"/>
      <c r="J44" s="59"/>
      <c r="K44" s="58"/>
      <c r="L44" s="59"/>
      <c r="M44" s="59"/>
      <c r="N44" s="59"/>
      <c r="O44" s="101"/>
      <c r="P44" s="102"/>
      <c r="R44" s="197" t="s">
        <v>103</v>
      </c>
    </row>
    <row r="45" spans="2:18" ht="50.25" customHeight="1" x14ac:dyDescent="0.3">
      <c r="B45" s="227" t="str">
        <f>IF(C45="","",_xlfn.XLOOKUP(C45,経費NO.!$C$2:$C$17,経費NO.!$B$2:$B$17)&amp;"_"&amp;COUNTIF($C$29:C45,C45))</f>
        <v/>
      </c>
      <c r="C45" s="94"/>
      <c r="D45" s="59"/>
      <c r="E45" s="59"/>
      <c r="F45" s="59"/>
      <c r="G45" s="95"/>
      <c r="H45" s="95"/>
      <c r="I45" s="59"/>
      <c r="J45" s="59"/>
      <c r="K45" s="58"/>
      <c r="L45" s="59"/>
      <c r="M45" s="59"/>
      <c r="N45" s="59"/>
      <c r="O45" s="101"/>
      <c r="P45" s="102"/>
      <c r="R45" s="197" t="s">
        <v>103</v>
      </c>
    </row>
    <row r="46" spans="2:18" ht="50.25" customHeight="1" x14ac:dyDescent="0.3">
      <c r="B46" s="227" t="str">
        <f>IF(C46="","",_xlfn.XLOOKUP(C46,経費NO.!$C$2:$C$17,経費NO.!$B$2:$B$17)&amp;"_"&amp;COUNTIF($C$29:C46,C46))</f>
        <v/>
      </c>
      <c r="C46" s="94"/>
      <c r="D46" s="59"/>
      <c r="E46" s="59"/>
      <c r="F46" s="59"/>
      <c r="G46" s="95"/>
      <c r="H46" s="95"/>
      <c r="I46" s="59"/>
      <c r="J46" s="59"/>
      <c r="K46" s="58"/>
      <c r="L46" s="59"/>
      <c r="M46" s="59"/>
      <c r="N46" s="59"/>
      <c r="O46" s="101"/>
      <c r="P46" s="102"/>
      <c r="R46" s="197" t="s">
        <v>103</v>
      </c>
    </row>
    <row r="47" spans="2:18" ht="50.25" customHeight="1" x14ac:dyDescent="0.3">
      <c r="B47" s="227" t="str">
        <f>IF(C47="","",_xlfn.XLOOKUP(C47,経費NO.!$C$2:$C$17,経費NO.!$B$2:$B$17)&amp;"_"&amp;COUNTIF($C$29:C47,C47))</f>
        <v/>
      </c>
      <c r="C47" s="94"/>
      <c r="D47" s="59"/>
      <c r="E47" s="59"/>
      <c r="F47" s="59"/>
      <c r="G47" s="95"/>
      <c r="H47" s="95"/>
      <c r="I47" s="59"/>
      <c r="J47" s="59"/>
      <c r="K47" s="58"/>
      <c r="L47" s="59"/>
      <c r="M47" s="59"/>
      <c r="N47" s="59"/>
      <c r="O47" s="101"/>
      <c r="P47" s="102"/>
      <c r="R47" s="197" t="s">
        <v>103</v>
      </c>
    </row>
    <row r="48" spans="2:18" ht="50.25" customHeight="1" x14ac:dyDescent="0.3">
      <c r="B48" s="227" t="str">
        <f>IF(C48="","",_xlfn.XLOOKUP(C48,経費NO.!$C$2:$C$17,経費NO.!$B$2:$B$17)&amp;"_"&amp;COUNTIF($C$29:C48,C48))</f>
        <v/>
      </c>
      <c r="C48" s="94"/>
      <c r="D48" s="60"/>
      <c r="E48" s="60"/>
      <c r="F48" s="60"/>
      <c r="G48" s="103"/>
      <c r="H48" s="103"/>
      <c r="I48" s="60"/>
      <c r="J48" s="60"/>
      <c r="K48" s="58"/>
      <c r="L48" s="60"/>
      <c r="M48" s="60"/>
      <c r="N48" s="60"/>
      <c r="O48" s="104"/>
      <c r="P48" s="105"/>
      <c r="R48" s="197" t="s">
        <v>103</v>
      </c>
    </row>
    <row r="49" spans="1:18" x14ac:dyDescent="0.3">
      <c r="B49" s="229" t="s">
        <v>142</v>
      </c>
      <c r="R49" s="197" t="s">
        <v>103</v>
      </c>
    </row>
    <row r="50" spans="1:18" x14ac:dyDescent="0.3">
      <c r="R50" s="197" t="s">
        <v>103</v>
      </c>
    </row>
    <row r="51" spans="1:18" x14ac:dyDescent="0.3">
      <c r="A51" s="197" t="s">
        <v>103</v>
      </c>
      <c r="B51" s="197" t="s">
        <v>103</v>
      </c>
      <c r="C51" s="197" t="s">
        <v>103</v>
      </c>
      <c r="D51" s="197" t="s">
        <v>103</v>
      </c>
      <c r="E51" s="197" t="s">
        <v>103</v>
      </c>
      <c r="F51" s="197" t="s">
        <v>103</v>
      </c>
      <c r="G51" s="197" t="s">
        <v>103</v>
      </c>
      <c r="H51" s="197" t="s">
        <v>103</v>
      </c>
      <c r="I51" s="197" t="s">
        <v>103</v>
      </c>
      <c r="J51" s="197" t="s">
        <v>103</v>
      </c>
      <c r="K51" s="197" t="s">
        <v>103</v>
      </c>
      <c r="L51" s="197" t="s">
        <v>103</v>
      </c>
      <c r="M51" s="197" t="s">
        <v>103</v>
      </c>
      <c r="N51" s="197" t="s">
        <v>103</v>
      </c>
      <c r="O51" s="197" t="s">
        <v>103</v>
      </c>
      <c r="P51" s="197" t="s">
        <v>103</v>
      </c>
      <c r="Q51" s="197" t="s">
        <v>103</v>
      </c>
      <c r="R51" s="197" t="s">
        <v>103</v>
      </c>
    </row>
  </sheetData>
  <sheetProtection algorithmName="SHA-512" hashValue="jgBJpdxd8iBta/wXPRuDPgQ+AIDuciNqBmuwZkqBKFeXIwWjHho463FmO1pFEfulrg4iszneRNSn7/zv6uafag==" saltValue="zvaKv5iUNgWqjk8hKgBZ8A==" spinCount="100000" sheet="1" selectLockedCells="1"/>
  <phoneticPr fontId="25"/>
  <conditionalFormatting sqref="C29:C48">
    <cfRule type="expression" dxfId="151" priority="25">
      <formula>IF($C29&lt;&gt;"",TRUE,FALSE)</formula>
    </cfRule>
  </conditionalFormatting>
  <conditionalFormatting sqref="C19:D21">
    <cfRule type="cellIs" dxfId="150" priority="36" operator="equal">
      <formula>"必須"</formula>
    </cfRule>
    <cfRule type="cellIs" dxfId="149" priority="35" operator="equal">
      <formula>"該当必須"</formula>
    </cfRule>
    <cfRule type="cellIs" dxfId="148" priority="34" operator="equal">
      <formula>"入力不要"</formula>
    </cfRule>
  </conditionalFormatting>
  <conditionalFormatting sqref="D5:D18 B16:B18 O25">
    <cfRule type="cellIs" dxfId="147" priority="39" operator="equal">
      <formula>"必須"</formula>
    </cfRule>
    <cfRule type="cellIs" dxfId="146" priority="37" operator="equal">
      <formula>"入力不要"</formula>
    </cfRule>
    <cfRule type="cellIs" dxfId="145" priority="38" operator="equal">
      <formula>"該当必須"</formula>
    </cfRule>
  </conditionalFormatting>
  <conditionalFormatting sqref="D29:D48">
    <cfRule type="expression" dxfId="144" priority="33">
      <formula>IF(C29&lt;&gt;"",TRUE,FALSE)</formula>
    </cfRule>
    <cfRule type="expression" dxfId="143" priority="32">
      <formula>IF(D29&lt;&gt;"",TRUE,FALSE)</formula>
    </cfRule>
  </conditionalFormatting>
  <conditionalFormatting sqref="E29:E48">
    <cfRule type="expression" dxfId="142" priority="31">
      <formula>IF(D29&lt;&gt;"",TRUE,FALSE)</formula>
    </cfRule>
    <cfRule type="expression" dxfId="141" priority="30">
      <formula>IF(E29&lt;&gt;"",TRUE,FALSE)</formula>
    </cfRule>
  </conditionalFormatting>
  <conditionalFormatting sqref="F29:F48">
    <cfRule type="expression" dxfId="140" priority="29">
      <formula>IF(E29&lt;&gt;"",TRUE,FALSE)</formula>
    </cfRule>
    <cfRule type="expression" dxfId="139" priority="28">
      <formula>IF(F29&lt;&gt;"",TRUE,FALSE)</formula>
    </cfRule>
  </conditionalFormatting>
  <conditionalFormatting sqref="G29:G48">
    <cfRule type="expression" dxfId="138" priority="27">
      <formula>IF(F29&lt;&gt;"",TRUE,FALSE)</formula>
    </cfRule>
    <cfRule type="expression" dxfId="137" priority="26">
      <formula>IF(G29&lt;&gt;"",TRUE,FALSE)</formula>
    </cfRule>
  </conditionalFormatting>
  <conditionalFormatting sqref="H29:H48">
    <cfRule type="expression" dxfId="136" priority="24">
      <formula>IF(G29&lt;&gt;"",TRUE,FALSE)</formula>
    </cfRule>
    <cfRule type="expression" dxfId="135" priority="23">
      <formula>IF(H29&lt;&gt;"",TRUE,FALSE)</formula>
    </cfRule>
  </conditionalFormatting>
  <conditionalFormatting sqref="I29:I48">
    <cfRule type="expression" dxfId="134" priority="21">
      <formula>IF(I29="提出あり",TRUE,FALSE)</formula>
    </cfRule>
    <cfRule type="expression" dxfId="133" priority="20">
      <formula>IF(I29="提出なし",TRUE,FALSE)</formula>
    </cfRule>
    <cfRule type="expression" dxfId="132" priority="22">
      <formula>IF(H29&lt;&gt;"",TRUE,FALSE)</formula>
    </cfRule>
  </conditionalFormatting>
  <conditionalFormatting sqref="J29:J48">
    <cfRule type="expression" dxfId="131" priority="17">
      <formula>IF(J29="提出なし",TRUE,FALSE)</formula>
    </cfRule>
    <cfRule type="expression" dxfId="130" priority="19">
      <formula>IF(I29="提出あり",TRUE,FALSE)</formula>
    </cfRule>
    <cfRule type="expression" dxfId="129" priority="18">
      <formula>IF(J29="提出あり",TRUE,FALSE)</formula>
    </cfRule>
  </conditionalFormatting>
  <conditionalFormatting sqref="K29:K48">
    <cfRule type="expression" dxfId="128" priority="6">
      <formula>IF($J29="提出あり",TRUE,FALSE)</formula>
    </cfRule>
    <cfRule type="expression" dxfId="127" priority="5">
      <formula>IF($K29&lt;&gt;"",TRUE,FALSE)</formula>
    </cfRule>
    <cfRule type="expression" dxfId="126" priority="4">
      <formula>IF($L29="提出なし",TRUE,FALSE)</formula>
    </cfRule>
    <cfRule type="expression" dxfId="125" priority="3">
      <formula>IF($M29="提出なし",TRUE,FALSE)</formula>
    </cfRule>
  </conditionalFormatting>
  <conditionalFormatting sqref="L29:L48">
    <cfRule type="expression" dxfId="124" priority="13">
      <formula>IF($K29=$K$23,TRUE,FALSE)</formula>
    </cfRule>
    <cfRule type="expression" dxfId="123" priority="12">
      <formula>IF($L29&lt;&gt;"",TRUE,FALSE)</formula>
    </cfRule>
    <cfRule type="expression" dxfId="122" priority="8">
      <formula>IF($L29="提出なし",TRUE,FALSE)</formula>
    </cfRule>
  </conditionalFormatting>
  <conditionalFormatting sqref="M29:M48">
    <cfRule type="expression" dxfId="121" priority="11">
      <formula>IF($K29=$K$24,TRUE,FALSE)</formula>
    </cfRule>
    <cfRule type="expression" dxfId="120" priority="10">
      <formula>IF($K29=$K$25,TRUE,FALSE)</formula>
    </cfRule>
    <cfRule type="expression" dxfId="119" priority="9">
      <formula>IF($M29="提出あり",TRUE,FALSE)</formula>
    </cfRule>
    <cfRule type="expression" dxfId="118" priority="7">
      <formula>IF($M29="提出なし",TRUE,FALSE)</formula>
    </cfRule>
  </conditionalFormatting>
  <conditionalFormatting sqref="N29:N48">
    <cfRule type="expression" dxfId="117" priority="41">
      <formula>IF($L29="提出あり",TRUE,FALSE)</formula>
    </cfRule>
    <cfRule type="expression" dxfId="116" priority="40">
      <formula>IF($N29&lt;&gt;"",TRUE,FALSE)</formula>
    </cfRule>
  </conditionalFormatting>
  <conditionalFormatting sqref="O29:O48">
    <cfRule type="expression" dxfId="115" priority="16">
      <formula>IF($N29&lt;&gt;"",TRUE,FALSE)</formula>
    </cfRule>
    <cfRule type="expression" dxfId="114" priority="15">
      <formula>IF($O29&lt;&gt;"",TRUE,FALSE)</formula>
    </cfRule>
  </conditionalFormatting>
  <conditionalFormatting sqref="P29:P48">
    <cfRule type="expression" dxfId="113" priority="2">
      <formula>IF($K29=$K$26,TRUE,FALSE)</formula>
    </cfRule>
    <cfRule type="expression" dxfId="112" priority="14">
      <formula>IF($C29&lt;&gt;"",TRUE,FALSE)</formula>
    </cfRule>
    <cfRule type="expression" dxfId="111" priority="1">
      <formula>IF($P29&lt;&gt;"",TRUE,FALSE)</formula>
    </cfRule>
  </conditionalFormatting>
  <dataValidations count="7">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$K$23:$K$26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6194AA1B-FFFD-4FD4-98BB-D96E47FDCF8B}">
      <formula1>"設備費,産業財産権等関連経費,外注費,委託費"</formula1>
    </dataValidation>
    <dataValidation type="whole" operator="greaterThan" allowBlank="1" showInputMessage="1" showErrorMessage="1" sqref="O29:O48 G29:H48" xr:uid="{D1AE1121-1D30-4A63-91E6-0A6AB5574E71}">
      <formula1>0</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4722-B0F1-4DF3-8459-808D8B09E7BB}">
  <sheetPr>
    <tabColor theme="5" tint="0.59999389629810485"/>
  </sheetPr>
  <dimension ref="A1:N51"/>
  <sheetViews>
    <sheetView showGridLines="0" view="pageBreakPreview" zoomScaleNormal="100" zoomScaleSheetLayoutView="100" workbookViewId="0">
      <selection activeCell="C29" sqref="C29"/>
    </sheetView>
  </sheetViews>
  <sheetFormatPr defaultColWidth="9.109375" defaultRowHeight="16.8" x14ac:dyDescent="0.3"/>
  <cols>
    <col min="1" max="1" width="9.109375" style="198"/>
    <col min="2" max="2" width="15.6640625" style="197" customWidth="1"/>
    <col min="3" max="4" width="30.6640625" style="198" customWidth="1"/>
    <col min="5" max="5" width="60.6640625" style="198" customWidth="1"/>
    <col min="6" max="8" width="30.6640625" style="198" customWidth="1"/>
    <col min="9" max="11" width="45.6640625" style="198" customWidth="1"/>
    <col min="12" max="12" width="60.6640625" style="198" customWidth="1"/>
    <col min="13" max="16384" width="9.109375" style="198"/>
  </cols>
  <sheetData>
    <row r="1" spans="2:14" x14ac:dyDescent="0.3">
      <c r="N1" s="197" t="s">
        <v>103</v>
      </c>
    </row>
    <row r="2" spans="2:14" ht="20.399999999999999" x14ac:dyDescent="0.3">
      <c r="B2" s="199" t="s">
        <v>104</v>
      </c>
      <c r="C2" s="124" t="s">
        <v>143</v>
      </c>
      <c r="N2" s="197" t="s">
        <v>103</v>
      </c>
    </row>
    <row r="3" spans="2:14" x14ac:dyDescent="0.3">
      <c r="B3" s="156"/>
      <c r="C3" s="200"/>
      <c r="D3" s="201"/>
      <c r="N3" s="197" t="s">
        <v>103</v>
      </c>
    </row>
    <row r="4" spans="2:14" ht="20.399999999999999" x14ac:dyDescent="0.3">
      <c r="B4" s="202" t="s">
        <v>3</v>
      </c>
      <c r="C4" s="203"/>
      <c r="D4" s="204"/>
      <c r="E4" s="203"/>
      <c r="F4" s="203"/>
      <c r="G4" s="203"/>
      <c r="H4" s="203"/>
      <c r="I4" s="205"/>
      <c r="N4" s="197" t="s">
        <v>103</v>
      </c>
    </row>
    <row r="5" spans="2:14" ht="20.399999999999999" x14ac:dyDescent="0.3">
      <c r="B5" s="206" t="s">
        <v>106</v>
      </c>
      <c r="D5" s="159"/>
      <c r="I5" s="207"/>
      <c r="N5" s="197" t="s">
        <v>103</v>
      </c>
    </row>
    <row r="6" spans="2:14" ht="20.399999999999999" x14ac:dyDescent="0.3">
      <c r="B6" s="208" t="s">
        <v>107</v>
      </c>
      <c r="D6" s="162"/>
      <c r="E6" s="162"/>
      <c r="F6" s="162"/>
      <c r="G6" s="162"/>
      <c r="H6" s="162"/>
      <c r="I6" s="209"/>
      <c r="J6" s="162"/>
      <c r="K6" s="162"/>
      <c r="L6" s="162"/>
      <c r="N6" s="197" t="s">
        <v>103</v>
      </c>
    </row>
    <row r="7" spans="2:14" ht="20.399999999999999" x14ac:dyDescent="0.3">
      <c r="B7" s="208" t="s">
        <v>108</v>
      </c>
      <c r="D7" s="162"/>
      <c r="E7" s="162"/>
      <c r="F7" s="162"/>
      <c r="G7" s="162"/>
      <c r="H7" s="162"/>
      <c r="I7" s="209"/>
      <c r="J7" s="162"/>
      <c r="K7" s="162"/>
      <c r="L7" s="162"/>
      <c r="N7" s="197" t="s">
        <v>103</v>
      </c>
    </row>
    <row r="8" spans="2:14" ht="20.399999999999999" x14ac:dyDescent="0.3">
      <c r="B8" s="208" t="s">
        <v>109</v>
      </c>
      <c r="D8" s="162"/>
      <c r="E8" s="162"/>
      <c r="F8" s="162"/>
      <c r="G8" s="162"/>
      <c r="H8" s="162"/>
      <c r="I8" s="209"/>
      <c r="J8" s="162"/>
      <c r="K8" s="162"/>
      <c r="L8" s="162"/>
      <c r="N8" s="197" t="s">
        <v>103</v>
      </c>
    </row>
    <row r="9" spans="2:14" ht="20.399999999999999" x14ac:dyDescent="0.3">
      <c r="B9" s="208" t="s">
        <v>110</v>
      </c>
      <c r="D9" s="162"/>
      <c r="E9" s="162"/>
      <c r="F9" s="162"/>
      <c r="G9" s="162"/>
      <c r="H9" s="162"/>
      <c r="I9" s="209"/>
      <c r="J9" s="162"/>
      <c r="K9" s="162"/>
      <c r="L9" s="162"/>
      <c r="N9" s="197" t="s">
        <v>103</v>
      </c>
    </row>
    <row r="10" spans="2:14" ht="20.399999999999999" x14ac:dyDescent="0.3">
      <c r="B10" s="208" t="s">
        <v>111</v>
      </c>
      <c r="D10" s="162"/>
      <c r="E10" s="162"/>
      <c r="F10" s="162"/>
      <c r="G10" s="162"/>
      <c r="H10" s="162"/>
      <c r="I10" s="209"/>
      <c r="J10" s="162"/>
      <c r="K10" s="162"/>
      <c r="L10" s="162"/>
      <c r="N10" s="197" t="s">
        <v>103</v>
      </c>
    </row>
    <row r="11" spans="2:14" ht="20.399999999999999" x14ac:dyDescent="0.3">
      <c r="B11" s="208" t="s">
        <v>144</v>
      </c>
      <c r="D11" s="162"/>
      <c r="E11" s="162"/>
      <c r="F11" s="162"/>
      <c r="G11" s="162"/>
      <c r="H11" s="162"/>
      <c r="I11" s="209"/>
      <c r="J11" s="162"/>
      <c r="K11" s="162"/>
      <c r="L11" s="162"/>
      <c r="N11" s="197" t="s">
        <v>103</v>
      </c>
    </row>
    <row r="12" spans="2:14" ht="20.399999999999999" x14ac:dyDescent="0.3">
      <c r="B12" s="208" t="s">
        <v>113</v>
      </c>
      <c r="D12" s="162"/>
      <c r="E12" s="162"/>
      <c r="F12" s="162"/>
      <c r="G12" s="162"/>
      <c r="H12" s="162"/>
      <c r="I12" s="209"/>
      <c r="J12" s="162"/>
      <c r="K12" s="162"/>
      <c r="L12" s="162"/>
      <c r="N12" s="197" t="s">
        <v>103</v>
      </c>
    </row>
    <row r="13" spans="2:14" ht="20.399999999999999" x14ac:dyDescent="0.3">
      <c r="B13" s="208" t="s">
        <v>114</v>
      </c>
      <c r="D13" s="162"/>
      <c r="E13" s="162"/>
      <c r="F13" s="162"/>
      <c r="G13" s="162"/>
      <c r="H13" s="162"/>
      <c r="I13" s="209"/>
      <c r="J13" s="162"/>
      <c r="K13" s="162"/>
      <c r="L13" s="162"/>
      <c r="N13" s="197" t="s">
        <v>103</v>
      </c>
    </row>
    <row r="14" spans="2:14" ht="20.399999999999999" x14ac:dyDescent="0.3">
      <c r="B14" s="208" t="s">
        <v>115</v>
      </c>
      <c r="D14" s="162"/>
      <c r="E14" s="162"/>
      <c r="F14" s="162"/>
      <c r="G14" s="162"/>
      <c r="H14" s="162"/>
      <c r="I14" s="209"/>
      <c r="J14" s="162"/>
      <c r="K14" s="162"/>
      <c r="L14" s="162"/>
      <c r="N14" s="197" t="s">
        <v>103</v>
      </c>
    </row>
    <row r="15" spans="2:14" ht="20.399999999999999" x14ac:dyDescent="0.3">
      <c r="B15" s="208" t="s">
        <v>116</v>
      </c>
      <c r="D15" s="162"/>
      <c r="E15" s="162"/>
      <c r="F15" s="162"/>
      <c r="G15" s="162"/>
      <c r="H15" s="162"/>
      <c r="I15" s="209"/>
      <c r="J15" s="162"/>
      <c r="K15" s="162"/>
      <c r="L15" s="162"/>
      <c r="N15" s="197" t="s">
        <v>103</v>
      </c>
    </row>
    <row r="16" spans="2:14" ht="20.399999999999999" x14ac:dyDescent="0.3">
      <c r="B16" s="208" t="s">
        <v>117</v>
      </c>
      <c r="D16" s="162"/>
      <c r="E16" s="162"/>
      <c r="F16" s="162"/>
      <c r="G16" s="162"/>
      <c r="H16" s="162"/>
      <c r="I16" s="209"/>
      <c r="J16" s="162"/>
      <c r="K16" s="162"/>
      <c r="L16" s="162"/>
      <c r="N16" s="197" t="s">
        <v>103</v>
      </c>
    </row>
    <row r="17" spans="1:14" ht="20.399999999999999" x14ac:dyDescent="0.3">
      <c r="B17" s="230" t="s">
        <v>145</v>
      </c>
      <c r="C17" s="211"/>
      <c r="D17" s="165"/>
      <c r="E17" s="165"/>
      <c r="F17" s="165"/>
      <c r="G17" s="165"/>
      <c r="H17" s="165"/>
      <c r="I17" s="231"/>
      <c r="J17" s="162"/>
      <c r="K17" s="162"/>
      <c r="L17" s="162"/>
      <c r="N17" s="197" t="s">
        <v>103</v>
      </c>
    </row>
    <row r="18" spans="1:14" x14ac:dyDescent="0.3">
      <c r="B18" s="232"/>
      <c r="D18" s="162"/>
      <c r="E18" s="162"/>
      <c r="F18" s="162"/>
      <c r="G18" s="162"/>
      <c r="H18" s="162"/>
      <c r="I18" s="162"/>
      <c r="J18" s="162"/>
      <c r="K18" s="162"/>
      <c r="L18" s="162"/>
      <c r="N18" s="197" t="s">
        <v>103</v>
      </c>
    </row>
    <row r="19" spans="1:14" x14ac:dyDescent="0.3">
      <c r="B19" s="232"/>
      <c r="D19" s="162"/>
      <c r="E19" s="162"/>
      <c r="F19" s="162"/>
      <c r="G19" s="162"/>
      <c r="H19" s="162"/>
      <c r="I19" s="162"/>
      <c r="J19" s="162"/>
      <c r="K19" s="162"/>
      <c r="L19" s="162"/>
      <c r="N19" s="197" t="s">
        <v>103</v>
      </c>
    </row>
    <row r="20" spans="1:14" x14ac:dyDescent="0.3">
      <c r="C20" s="2"/>
      <c r="D20" s="159"/>
      <c r="N20" s="197" t="s">
        <v>103</v>
      </c>
    </row>
    <row r="21" spans="1:14" ht="16.5" customHeight="1" x14ac:dyDescent="0.3">
      <c r="C21" s="162"/>
      <c r="D21" s="159"/>
      <c r="N21" s="197" t="s">
        <v>103</v>
      </c>
    </row>
    <row r="22" spans="1:14" ht="16.5" customHeight="1" x14ac:dyDescent="0.3">
      <c r="D22" s="200"/>
      <c r="N22" s="197" t="s">
        <v>103</v>
      </c>
    </row>
    <row r="23" spans="1:14" ht="16.5" customHeight="1" x14ac:dyDescent="0.3">
      <c r="N23" s="197" t="s">
        <v>103</v>
      </c>
    </row>
    <row r="24" spans="1:14" ht="16.5" customHeight="1" x14ac:dyDescent="0.3">
      <c r="I24" s="233"/>
      <c r="J24" s="234"/>
      <c r="K24" s="234"/>
      <c r="L24" s="233"/>
      <c r="N24" s="197" t="s">
        <v>103</v>
      </c>
    </row>
    <row r="25" spans="1:14" ht="16.5" customHeight="1" x14ac:dyDescent="0.3">
      <c r="I25" s="236" t="s">
        <v>121</v>
      </c>
      <c r="J25" s="237" t="s">
        <v>121</v>
      </c>
      <c r="K25" s="237" t="s">
        <v>121</v>
      </c>
      <c r="L25" s="233"/>
      <c r="N25" s="197" t="s">
        <v>103</v>
      </c>
    </row>
    <row r="26" spans="1:14" x14ac:dyDescent="0.3">
      <c r="D26" s="200"/>
      <c r="I26" s="218" t="s">
        <v>123</v>
      </c>
      <c r="J26" s="218" t="s">
        <v>123</v>
      </c>
      <c r="K26" s="218" t="s">
        <v>123</v>
      </c>
      <c r="N26" s="197" t="s">
        <v>103</v>
      </c>
    </row>
    <row r="27" spans="1:14" x14ac:dyDescent="0.3">
      <c r="C27" s="219" t="s">
        <v>125</v>
      </c>
      <c r="G27" s="219" t="s">
        <v>126</v>
      </c>
      <c r="H27" s="219" t="s">
        <v>126</v>
      </c>
      <c r="I27" s="219" t="s">
        <v>125</v>
      </c>
      <c r="J27" s="219" t="s">
        <v>125</v>
      </c>
      <c r="K27" s="219" t="s">
        <v>125</v>
      </c>
      <c r="N27" s="197" t="s">
        <v>103</v>
      </c>
    </row>
    <row r="28" spans="1:14" s="226" customFormat="1" ht="50.1" customHeight="1" thickBot="1" x14ac:dyDescent="0.35">
      <c r="A28" s="198"/>
      <c r="B28" s="221" t="s">
        <v>127</v>
      </c>
      <c r="C28" s="222" t="s">
        <v>128</v>
      </c>
      <c r="D28" s="222" t="s">
        <v>129</v>
      </c>
      <c r="E28" s="222" t="s">
        <v>130</v>
      </c>
      <c r="F28" s="223" t="s">
        <v>146</v>
      </c>
      <c r="G28" s="223" t="s">
        <v>132</v>
      </c>
      <c r="H28" s="223" t="s">
        <v>133</v>
      </c>
      <c r="I28" s="223" t="s">
        <v>147</v>
      </c>
      <c r="J28" s="223" t="s">
        <v>148</v>
      </c>
      <c r="K28" s="223" t="s">
        <v>149</v>
      </c>
      <c r="L28" s="225" t="s">
        <v>141</v>
      </c>
      <c r="N28" s="197" t="s">
        <v>103</v>
      </c>
    </row>
    <row r="29" spans="1:14" ht="50.25" customHeight="1" x14ac:dyDescent="0.3">
      <c r="B29" s="227" t="str">
        <f>IF(C29="","",_xlfn.XLOOKUP(C29,経費NO.!$C$2:$C$17,経費NO.!$B$2:$B$17)&amp;"_"&amp;COUNTIF($C$29:C29,C29))</f>
        <v/>
      </c>
      <c r="C29" s="94"/>
      <c r="D29" s="59"/>
      <c r="E29" s="59"/>
      <c r="F29" s="59"/>
      <c r="G29" s="95"/>
      <c r="H29" s="95"/>
      <c r="I29" s="58"/>
      <c r="J29" s="58"/>
      <c r="K29" s="58"/>
      <c r="L29" s="102"/>
      <c r="N29" s="197" t="s">
        <v>103</v>
      </c>
    </row>
    <row r="30" spans="1:14" ht="50.25" customHeight="1" x14ac:dyDescent="0.3">
      <c r="B30" s="227" t="str">
        <f>IF(C30="","",_xlfn.XLOOKUP(C30,経費NO.!$C$2:$C$17,経費NO.!$B$2:$B$17)&amp;"_"&amp;COUNTIF($C$29:C30,C30))</f>
        <v/>
      </c>
      <c r="C30" s="94"/>
      <c r="D30" s="59"/>
      <c r="E30" s="59"/>
      <c r="F30" s="59"/>
      <c r="G30" s="95"/>
      <c r="H30" s="95"/>
      <c r="I30" s="58"/>
      <c r="J30" s="58"/>
      <c r="K30" s="58"/>
      <c r="L30" s="102"/>
      <c r="N30" s="197" t="s">
        <v>103</v>
      </c>
    </row>
    <row r="31" spans="1:14" ht="50.25" customHeight="1" x14ac:dyDescent="0.3">
      <c r="B31" s="227" t="str">
        <f>IF(C31="","",_xlfn.XLOOKUP(C31,経費NO.!$C$2:$C$17,経費NO.!$B$2:$B$17)&amp;"_"&amp;COUNTIF($C$29:C31,C31))</f>
        <v/>
      </c>
      <c r="C31" s="94"/>
      <c r="D31" s="59"/>
      <c r="E31" s="59"/>
      <c r="F31" s="59"/>
      <c r="G31" s="95"/>
      <c r="H31" s="95"/>
      <c r="I31" s="58"/>
      <c r="J31" s="58"/>
      <c r="K31" s="58"/>
      <c r="L31" s="102"/>
      <c r="N31" s="197" t="s">
        <v>103</v>
      </c>
    </row>
    <row r="32" spans="1:14" ht="50.25" customHeight="1" x14ac:dyDescent="0.3">
      <c r="B32" s="227" t="str">
        <f>IF(C32="","",_xlfn.XLOOKUP(C32,経費NO.!$C$2:$C$17,経費NO.!$B$2:$B$17)&amp;"_"&amp;COUNTIF($C$29:C32,C32))</f>
        <v/>
      </c>
      <c r="C32" s="94"/>
      <c r="D32" s="59"/>
      <c r="E32" s="59"/>
      <c r="F32" s="59"/>
      <c r="G32" s="95"/>
      <c r="H32" s="95"/>
      <c r="I32" s="58"/>
      <c r="J32" s="58"/>
      <c r="K32" s="58"/>
      <c r="L32" s="102"/>
      <c r="N32" s="197" t="s">
        <v>103</v>
      </c>
    </row>
    <row r="33" spans="2:14" ht="50.25" customHeight="1" x14ac:dyDescent="0.3">
      <c r="B33" s="227" t="str">
        <f>IF(C33="","",_xlfn.XLOOKUP(C33,経費NO.!$C$2:$C$17,経費NO.!$B$2:$B$17)&amp;"_"&amp;COUNTIF($C$29:C33,C33))</f>
        <v/>
      </c>
      <c r="C33" s="94"/>
      <c r="D33" s="59"/>
      <c r="E33" s="59"/>
      <c r="F33" s="59"/>
      <c r="G33" s="95"/>
      <c r="H33" s="95"/>
      <c r="I33" s="58"/>
      <c r="J33" s="58"/>
      <c r="K33" s="58"/>
      <c r="L33" s="102"/>
      <c r="N33" s="197" t="s">
        <v>103</v>
      </c>
    </row>
    <row r="34" spans="2:14" ht="50.25" customHeight="1" x14ac:dyDescent="0.3">
      <c r="B34" s="227" t="str">
        <f>IF(C34="","",_xlfn.XLOOKUP(C34,経費NO.!$C$2:$C$17,経費NO.!$B$2:$B$17)&amp;"_"&amp;COUNTIF($C$29:C34,C34))</f>
        <v/>
      </c>
      <c r="C34" s="94"/>
      <c r="D34" s="59"/>
      <c r="E34" s="59"/>
      <c r="F34" s="59"/>
      <c r="G34" s="95"/>
      <c r="H34" s="95"/>
      <c r="I34" s="58"/>
      <c r="J34" s="58"/>
      <c r="K34" s="58"/>
      <c r="L34" s="102"/>
      <c r="N34" s="197" t="s">
        <v>103</v>
      </c>
    </row>
    <row r="35" spans="2:14" ht="50.25" customHeight="1" x14ac:dyDescent="0.3">
      <c r="B35" s="227" t="str">
        <f>IF(C35="","",_xlfn.XLOOKUP(C35,経費NO.!$C$2:$C$17,経費NO.!$B$2:$B$17)&amp;"_"&amp;COUNTIF($C$29:C35,C35))</f>
        <v/>
      </c>
      <c r="C35" s="94"/>
      <c r="D35" s="59"/>
      <c r="E35" s="59"/>
      <c r="F35" s="59"/>
      <c r="G35" s="95"/>
      <c r="H35" s="95"/>
      <c r="I35" s="58"/>
      <c r="J35" s="58"/>
      <c r="K35" s="58"/>
      <c r="L35" s="102"/>
      <c r="N35" s="197" t="s">
        <v>103</v>
      </c>
    </row>
    <row r="36" spans="2:14" ht="50.25" customHeight="1" x14ac:dyDescent="0.3">
      <c r="B36" s="227" t="str">
        <f>IF(C36="","",_xlfn.XLOOKUP(C36,経費NO.!$C$2:$C$17,経費NO.!$B$2:$B$17)&amp;"_"&amp;COUNTIF($C$29:C36,C36))</f>
        <v/>
      </c>
      <c r="C36" s="94"/>
      <c r="D36" s="59"/>
      <c r="E36" s="59"/>
      <c r="F36" s="59"/>
      <c r="G36" s="95"/>
      <c r="H36" s="95"/>
      <c r="I36" s="58"/>
      <c r="J36" s="58"/>
      <c r="K36" s="58"/>
      <c r="L36" s="102"/>
      <c r="N36" s="197" t="s">
        <v>103</v>
      </c>
    </row>
    <row r="37" spans="2:14" ht="50.25" customHeight="1" x14ac:dyDescent="0.3">
      <c r="B37" s="227" t="str">
        <f>IF(C37="","",_xlfn.XLOOKUP(C37,経費NO.!$C$2:$C$17,経費NO.!$B$2:$B$17)&amp;"_"&amp;COUNTIF($C$29:C37,C37))</f>
        <v/>
      </c>
      <c r="C37" s="94"/>
      <c r="D37" s="59"/>
      <c r="E37" s="59"/>
      <c r="F37" s="59"/>
      <c r="G37" s="95"/>
      <c r="H37" s="95"/>
      <c r="I37" s="58"/>
      <c r="J37" s="58"/>
      <c r="K37" s="58"/>
      <c r="L37" s="102"/>
      <c r="N37" s="197" t="s">
        <v>103</v>
      </c>
    </row>
    <row r="38" spans="2:14" ht="50.25" customHeight="1" x14ac:dyDescent="0.3">
      <c r="B38" s="227" t="str">
        <f>IF(C38="","",_xlfn.XLOOKUP(C38,経費NO.!$C$2:$C$17,経費NO.!$B$2:$B$17)&amp;"_"&amp;COUNTIF($C$29:C38,C38))</f>
        <v/>
      </c>
      <c r="C38" s="94"/>
      <c r="D38" s="59"/>
      <c r="E38" s="59"/>
      <c r="F38" s="59"/>
      <c r="G38" s="95"/>
      <c r="H38" s="95"/>
      <c r="I38" s="58"/>
      <c r="J38" s="58"/>
      <c r="K38" s="58"/>
      <c r="L38" s="102"/>
      <c r="N38" s="197" t="s">
        <v>103</v>
      </c>
    </row>
    <row r="39" spans="2:14" ht="50.25" customHeight="1" x14ac:dyDescent="0.3">
      <c r="B39" s="227" t="str">
        <f>IF(C39="","",_xlfn.XLOOKUP(C39,経費NO.!$C$2:$C$17,経費NO.!$B$2:$B$17)&amp;"_"&amp;COUNTIF($C$29:C39,C39))</f>
        <v/>
      </c>
      <c r="C39" s="94"/>
      <c r="D39" s="59"/>
      <c r="E39" s="59"/>
      <c r="F39" s="59"/>
      <c r="G39" s="95"/>
      <c r="H39" s="95"/>
      <c r="I39" s="58"/>
      <c r="J39" s="58"/>
      <c r="K39" s="58"/>
      <c r="L39" s="102"/>
      <c r="N39" s="197" t="s">
        <v>103</v>
      </c>
    </row>
    <row r="40" spans="2:14" ht="50.25" customHeight="1" x14ac:dyDescent="0.3">
      <c r="B40" s="227" t="str">
        <f>IF(C40="","",_xlfn.XLOOKUP(C40,経費NO.!$C$2:$C$17,経費NO.!$B$2:$B$17)&amp;"_"&amp;COUNTIF($C$29:C40,C40))</f>
        <v/>
      </c>
      <c r="C40" s="94"/>
      <c r="D40" s="59"/>
      <c r="E40" s="59"/>
      <c r="F40" s="59"/>
      <c r="G40" s="95"/>
      <c r="H40" s="95"/>
      <c r="I40" s="58"/>
      <c r="J40" s="58"/>
      <c r="K40" s="58"/>
      <c r="L40" s="102"/>
      <c r="N40" s="197" t="s">
        <v>103</v>
      </c>
    </row>
    <row r="41" spans="2:14" ht="50.25" customHeight="1" x14ac:dyDescent="0.3">
      <c r="B41" s="227" t="str">
        <f>IF(C41="","",_xlfn.XLOOKUP(C41,経費NO.!$C$2:$C$17,経費NO.!$B$2:$B$17)&amp;"_"&amp;COUNTIF($C$29:C41,C41))</f>
        <v/>
      </c>
      <c r="C41" s="94"/>
      <c r="D41" s="59"/>
      <c r="E41" s="59"/>
      <c r="F41" s="59"/>
      <c r="G41" s="95"/>
      <c r="H41" s="95"/>
      <c r="I41" s="58"/>
      <c r="J41" s="58"/>
      <c r="K41" s="58"/>
      <c r="L41" s="102"/>
      <c r="N41" s="197" t="s">
        <v>103</v>
      </c>
    </row>
    <row r="42" spans="2:14" ht="50.25" customHeight="1" x14ac:dyDescent="0.3">
      <c r="B42" s="227" t="str">
        <f>IF(C42="","",_xlfn.XLOOKUP(C42,経費NO.!$C$2:$C$17,経費NO.!$B$2:$B$17)&amp;"_"&amp;COUNTIF($C$29:C42,C42))</f>
        <v/>
      </c>
      <c r="C42" s="94"/>
      <c r="D42" s="59"/>
      <c r="E42" s="59"/>
      <c r="F42" s="59"/>
      <c r="G42" s="95"/>
      <c r="H42" s="95"/>
      <c r="I42" s="58"/>
      <c r="J42" s="58"/>
      <c r="K42" s="58"/>
      <c r="L42" s="102"/>
      <c r="N42" s="197" t="s">
        <v>103</v>
      </c>
    </row>
    <row r="43" spans="2:14" ht="50.25" customHeight="1" x14ac:dyDescent="0.3">
      <c r="B43" s="227" t="str">
        <f>IF(C43="","",_xlfn.XLOOKUP(C43,経費NO.!$C$2:$C$17,経費NO.!$B$2:$B$17)&amp;"_"&amp;COUNTIF($C$29:C43,C43))</f>
        <v/>
      </c>
      <c r="C43" s="94"/>
      <c r="D43" s="59"/>
      <c r="E43" s="59"/>
      <c r="F43" s="59"/>
      <c r="G43" s="95"/>
      <c r="H43" s="95"/>
      <c r="I43" s="59"/>
      <c r="J43" s="59"/>
      <c r="K43" s="59"/>
      <c r="L43" s="102"/>
      <c r="N43" s="197" t="s">
        <v>103</v>
      </c>
    </row>
    <row r="44" spans="2:14" ht="50.25" customHeight="1" x14ac:dyDescent="0.3">
      <c r="B44" s="227" t="str">
        <f>IF(C44="","",_xlfn.XLOOKUP(C44,経費NO.!$C$2:$C$17,経費NO.!$B$2:$B$17)&amp;"_"&amp;COUNTIF($C$29:C44,C44))</f>
        <v/>
      </c>
      <c r="C44" s="94"/>
      <c r="D44" s="59"/>
      <c r="E44" s="59"/>
      <c r="F44" s="59"/>
      <c r="G44" s="95"/>
      <c r="H44" s="95"/>
      <c r="I44" s="59"/>
      <c r="J44" s="59"/>
      <c r="K44" s="59"/>
      <c r="L44" s="102"/>
      <c r="N44" s="197" t="s">
        <v>103</v>
      </c>
    </row>
    <row r="45" spans="2:14" ht="50.25" customHeight="1" x14ac:dyDescent="0.3">
      <c r="B45" s="227" t="str">
        <f>IF(C45="","",_xlfn.XLOOKUP(C45,経費NO.!$C$2:$C$17,経費NO.!$B$2:$B$17)&amp;"_"&amp;COUNTIF($C$29:C45,C45))</f>
        <v/>
      </c>
      <c r="C45" s="94"/>
      <c r="D45" s="59"/>
      <c r="E45" s="59"/>
      <c r="F45" s="59"/>
      <c r="G45" s="95"/>
      <c r="H45" s="95"/>
      <c r="I45" s="59"/>
      <c r="J45" s="59"/>
      <c r="K45" s="59"/>
      <c r="L45" s="102"/>
      <c r="N45" s="197" t="s">
        <v>103</v>
      </c>
    </row>
    <row r="46" spans="2:14" ht="50.25" customHeight="1" x14ac:dyDescent="0.3">
      <c r="B46" s="227" t="str">
        <f>IF(C46="","",_xlfn.XLOOKUP(C46,経費NO.!$C$2:$C$17,経費NO.!$B$2:$B$17)&amp;"_"&amp;COUNTIF($C$29:C46,C46))</f>
        <v/>
      </c>
      <c r="C46" s="94"/>
      <c r="D46" s="59"/>
      <c r="E46" s="59"/>
      <c r="F46" s="59"/>
      <c r="G46" s="95"/>
      <c r="H46" s="95"/>
      <c r="I46" s="59"/>
      <c r="J46" s="59"/>
      <c r="K46" s="59"/>
      <c r="L46" s="102"/>
      <c r="N46" s="197" t="s">
        <v>103</v>
      </c>
    </row>
    <row r="47" spans="2:14" ht="50.25" customHeight="1" x14ac:dyDescent="0.3">
      <c r="B47" s="227" t="str">
        <f>IF(C47="","",_xlfn.XLOOKUP(C47,経費NO.!$C$2:$C$17,経費NO.!$B$2:$B$17)&amp;"_"&amp;COUNTIF($C$29:C47,C47))</f>
        <v/>
      </c>
      <c r="C47" s="94"/>
      <c r="D47" s="59"/>
      <c r="E47" s="59"/>
      <c r="F47" s="59"/>
      <c r="G47" s="95"/>
      <c r="H47" s="95"/>
      <c r="I47" s="59"/>
      <c r="J47" s="59"/>
      <c r="K47" s="59"/>
      <c r="L47" s="102"/>
      <c r="N47" s="197" t="s">
        <v>103</v>
      </c>
    </row>
    <row r="48" spans="2:14" ht="50.25" customHeight="1" x14ac:dyDescent="0.3">
      <c r="B48" s="228" t="str">
        <f>IF(C48="","",_xlfn.XLOOKUP(C48,経費NO.!$C$2:$C$17,経費NO.!$B$2:$B$17)&amp;"_"&amp;COUNTIF($C$29:C48,C48))</f>
        <v/>
      </c>
      <c r="C48" s="94"/>
      <c r="D48" s="60"/>
      <c r="E48" s="60"/>
      <c r="F48" s="60"/>
      <c r="G48" s="103"/>
      <c r="H48" s="103"/>
      <c r="I48" s="60"/>
      <c r="J48" s="60"/>
      <c r="K48" s="60"/>
      <c r="L48" s="105"/>
      <c r="N48" s="197" t="s">
        <v>103</v>
      </c>
    </row>
    <row r="49" spans="1:14" x14ac:dyDescent="0.3">
      <c r="B49" s="229" t="s">
        <v>142</v>
      </c>
      <c r="N49" s="197" t="s">
        <v>103</v>
      </c>
    </row>
    <row r="50" spans="1:14" x14ac:dyDescent="0.3">
      <c r="N50" s="197" t="s">
        <v>103</v>
      </c>
    </row>
    <row r="51" spans="1:14" x14ac:dyDescent="0.3">
      <c r="A51" s="197" t="s">
        <v>103</v>
      </c>
      <c r="B51" s="197" t="s">
        <v>103</v>
      </c>
      <c r="C51" s="197" t="s">
        <v>103</v>
      </c>
      <c r="D51" s="197" t="s">
        <v>103</v>
      </c>
      <c r="E51" s="197" t="s">
        <v>103</v>
      </c>
      <c r="F51" s="197" t="s">
        <v>103</v>
      </c>
      <c r="G51" s="197" t="s">
        <v>103</v>
      </c>
      <c r="H51" s="197" t="s">
        <v>103</v>
      </c>
      <c r="I51" s="197" t="s">
        <v>103</v>
      </c>
      <c r="J51" s="197" t="s">
        <v>103</v>
      </c>
      <c r="K51" s="197" t="s">
        <v>103</v>
      </c>
      <c r="L51" s="197" t="s">
        <v>103</v>
      </c>
      <c r="M51" s="197" t="s">
        <v>103</v>
      </c>
      <c r="N51" s="197" t="s">
        <v>103</v>
      </c>
    </row>
  </sheetData>
  <sheetProtection algorithmName="SHA-512" hashValue="NCfoU9tT+h2aWkNvrp5Ov6hIAXely+oHgwHYU3q0Vr6FEpkjtuajTQi+2PAYfzfCRRiZbe/OEDFM3BbDWtD9pw==" saltValue="sB29g7etGjpPvr+w1oyN7g==" spinCount="100000" sheet="1" objects="1" scenarios="1" selectLockedCells="1"/>
  <phoneticPr fontId="25"/>
  <conditionalFormatting sqref="C29:C48">
    <cfRule type="expression" dxfId="110" priority="13">
      <formula>IF($C29&lt;&gt;"",TRUE,FALSE)</formula>
    </cfRule>
  </conditionalFormatting>
  <conditionalFormatting sqref="C20:D21">
    <cfRule type="cellIs" dxfId="109" priority="22" operator="equal">
      <formula>"入力不要"</formula>
    </cfRule>
    <cfRule type="cellIs" dxfId="108" priority="23" operator="equal">
      <formula>"該当必須"</formula>
    </cfRule>
    <cfRule type="cellIs" dxfId="107" priority="24" operator="equal">
      <formula>"必須"</formula>
    </cfRule>
  </conditionalFormatting>
  <conditionalFormatting sqref="D5:D19 B16:B19">
    <cfRule type="cellIs" dxfId="106" priority="25" operator="equal">
      <formula>"入力不要"</formula>
    </cfRule>
    <cfRule type="cellIs" dxfId="105" priority="26" operator="equal">
      <formula>"該当必須"</formula>
    </cfRule>
    <cfRule type="cellIs" dxfId="104" priority="27" operator="equal">
      <formula>"必須"</formula>
    </cfRule>
  </conditionalFormatting>
  <conditionalFormatting sqref="D29:D48">
    <cfRule type="expression" dxfId="103" priority="20">
      <formula>IF(D29&lt;&gt;"",TRUE,FALSE)</formula>
    </cfRule>
    <cfRule type="expression" dxfId="102" priority="21">
      <formula>IF(C29&lt;&gt;"",TRUE,FALSE)</formula>
    </cfRule>
  </conditionalFormatting>
  <conditionalFormatting sqref="E29:E48">
    <cfRule type="expression" dxfId="101" priority="18">
      <formula>IF(E29&lt;&gt;"",TRUE,FALSE)</formula>
    </cfRule>
    <cfRule type="expression" dxfId="100" priority="19">
      <formula>IF(D29&lt;&gt;"",TRUE,FALSE)</formula>
    </cfRule>
  </conditionalFormatting>
  <conditionalFormatting sqref="F29:F48">
    <cfRule type="expression" dxfId="99" priority="16">
      <formula>IF(F29&lt;&gt;"",TRUE,FALSE)</formula>
    </cfRule>
    <cfRule type="expression" dxfId="98" priority="17">
      <formula>IF(E29&lt;&gt;"",TRUE,FALSE)</formula>
    </cfRule>
  </conditionalFormatting>
  <conditionalFormatting sqref="G29:G48">
    <cfRule type="expression" dxfId="97" priority="14">
      <formula>IF(G29&lt;&gt;"",TRUE,FALSE)</formula>
    </cfRule>
    <cfRule type="expression" dxfId="96" priority="15">
      <formula>IF(F29&lt;&gt;"",TRUE,FALSE)</formula>
    </cfRule>
  </conditionalFormatting>
  <conditionalFormatting sqref="H29:H48">
    <cfRule type="expression" dxfId="95" priority="11">
      <formula>IF(H29&lt;&gt;"",TRUE,FALSE)</formula>
    </cfRule>
    <cfRule type="expression" dxfId="94" priority="12">
      <formula>IF(G29&lt;&gt;"",TRUE,FALSE)</formula>
    </cfRule>
  </conditionalFormatting>
  <conditionalFormatting sqref="I29:I48">
    <cfRule type="expression" dxfId="93" priority="8">
      <formula>IF($I29="提出なし",TRUE,FALSE)</formula>
    </cfRule>
    <cfRule type="expression" dxfId="92" priority="9">
      <formula>IF($I29="提出あり",TRUE,FALSE)</formula>
    </cfRule>
    <cfRule type="expression" dxfId="91" priority="10">
      <formula>IF($H29&lt;&gt;"",TRUE,FALSE)</formula>
    </cfRule>
  </conditionalFormatting>
  <conditionalFormatting sqref="J29:J48">
    <cfRule type="expression" dxfId="90" priority="5">
      <formula>IF($J29="提出なし",TRUE,FALSE)</formula>
    </cfRule>
    <cfRule type="expression" dxfId="89" priority="6">
      <formula>IF($J29="提出あり",TRUE,FALSE)</formula>
    </cfRule>
    <cfRule type="expression" dxfId="88" priority="7">
      <formula>IF($I29="提出あり",TRUE,FALSE)</formula>
    </cfRule>
  </conditionalFormatting>
  <conditionalFormatting sqref="K29:K48">
    <cfRule type="expression" dxfId="87" priority="3">
      <formula>IF($K29&lt;&gt;"",TRUE,FALSE)</formula>
    </cfRule>
    <cfRule type="expression" dxfId="86" priority="4">
      <formula>IF($J29="提出あり",TRUE,FALSE)</formula>
    </cfRule>
  </conditionalFormatting>
  <conditionalFormatting sqref="L29:L48">
    <cfRule type="expression" dxfId="85" priority="1">
      <formula>IF($C29&lt;&gt;"",TRUE,FALSE)</formula>
    </cfRule>
  </conditionalFormatting>
  <dataValidations count="6">
    <dataValidation type="list" allowBlank="1" showInputMessage="1" showErrorMessage="1" sqref="K29:K48" xr:uid="{EF4E9859-E4A9-4594-825D-A1A55D20C34A}">
      <formula1>$K$25:$K$26</formula1>
    </dataValidation>
    <dataValidation type="list" allowBlank="1" showInputMessage="1" showErrorMessage="1" sqref="J29:J48" xr:uid="{41C2BBF9-6E93-4BF0-BD0E-40BC577A5819}">
      <formula1>$J$25:$J$26</formula1>
    </dataValidation>
    <dataValidation type="list" allowBlank="1" showInputMessage="1" showErrorMessage="1" sqref="I29:I48" xr:uid="{82C312A3-0BBB-437D-A9D8-53E6871B0DBA}">
      <formula1>$I$25:$I$26</formula1>
    </dataValidation>
    <dataValidation type="list" allowBlank="1" showInputMessage="1" showErrorMessage="1" sqref="A29:A42" xr:uid="{58376D8D-7696-4099-9687-6996F8BF2EFD}">
      <formula1>$A$27</formula1>
    </dataValidation>
    <dataValidation type="list" allowBlank="1" showInputMessage="1" showErrorMessage="1" sqref="C29:C48" xr:uid="{D164DA7C-D800-4963-B010-CE39A30F92DE}">
      <formula1>"謝金"</formula1>
    </dataValidation>
    <dataValidation type="whole" operator="greaterThan" allowBlank="1" showInputMessage="1" showErrorMessage="1" sqref="G29:H48" xr:uid="{135227CA-6CC6-4AF6-A525-CE3898C2A8E4}">
      <formula1>0</formula1>
    </dataValidation>
  </dataValidations>
  <pageMargins left="0.7" right="0.7" top="0.75" bottom="0.75" header="0.3" footer="0.3"/>
  <pageSetup paperSize="9" scale="1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F959-3BA8-4FD7-9CA9-9A0648A9917D}">
  <sheetPr>
    <tabColor theme="5" tint="0.59999389629810485"/>
  </sheetPr>
  <dimension ref="A1:S51"/>
  <sheetViews>
    <sheetView showGridLines="0" view="pageBreakPreview" zoomScaleNormal="60" zoomScaleSheetLayoutView="100" workbookViewId="0">
      <selection activeCell="C29" sqref="C29"/>
    </sheetView>
  </sheetViews>
  <sheetFormatPr defaultColWidth="9.109375" defaultRowHeight="16.8" x14ac:dyDescent="0.3"/>
  <cols>
    <col min="1" max="1" width="9.109375" style="198"/>
    <col min="2" max="2" width="15.6640625" style="197" customWidth="1"/>
    <col min="3" max="4" width="30.6640625" style="198" customWidth="1"/>
    <col min="5" max="5" width="60.6640625" style="198" customWidth="1"/>
    <col min="6" max="7" width="15.6640625" style="198" customWidth="1"/>
    <col min="8" max="10" width="30.6640625" style="198" customWidth="1"/>
    <col min="11" max="13" width="15.6640625" style="198" customWidth="1"/>
    <col min="14" max="14" width="75.6640625" style="198" customWidth="1"/>
    <col min="15" max="16" width="30.6640625" style="198" customWidth="1"/>
    <col min="17" max="17" width="60.6640625" style="198" customWidth="1"/>
    <col min="18" max="18" width="9.109375" style="198" customWidth="1"/>
    <col min="19" max="16384" width="9.109375" style="198"/>
  </cols>
  <sheetData>
    <row r="1" spans="2:19" x14ac:dyDescent="0.3">
      <c r="S1" s="197" t="s">
        <v>103</v>
      </c>
    </row>
    <row r="2" spans="2:19" ht="20.399999999999999" x14ac:dyDescent="0.3">
      <c r="B2" s="199" t="s">
        <v>104</v>
      </c>
      <c r="C2" s="124" t="s">
        <v>150</v>
      </c>
      <c r="S2" s="197" t="s">
        <v>103</v>
      </c>
    </row>
    <row r="3" spans="2:19" x14ac:dyDescent="0.3">
      <c r="C3" s="200"/>
      <c r="D3" s="201"/>
      <c r="S3" s="197" t="s">
        <v>103</v>
      </c>
    </row>
    <row r="4" spans="2:19" ht="20.399999999999999" x14ac:dyDescent="0.3">
      <c r="B4" s="202" t="s">
        <v>3</v>
      </c>
      <c r="C4" s="203"/>
      <c r="D4" s="204"/>
      <c r="E4" s="203"/>
      <c r="F4" s="203"/>
      <c r="G4" s="203"/>
      <c r="H4" s="203"/>
      <c r="I4" s="203"/>
      <c r="J4" s="205"/>
      <c r="S4" s="197" t="s">
        <v>103</v>
      </c>
    </row>
    <row r="5" spans="2:19" ht="20.399999999999999" x14ac:dyDescent="0.3">
      <c r="B5" s="206" t="s">
        <v>151</v>
      </c>
      <c r="D5" s="159"/>
      <c r="J5" s="207"/>
      <c r="S5" s="197" t="s">
        <v>103</v>
      </c>
    </row>
    <row r="6" spans="2:19" ht="20.399999999999999" x14ac:dyDescent="0.3">
      <c r="B6" s="208" t="s">
        <v>107</v>
      </c>
      <c r="D6" s="162"/>
      <c r="E6" s="162"/>
      <c r="F6" s="162"/>
      <c r="G6" s="162"/>
      <c r="H6" s="162"/>
      <c r="I6" s="162"/>
      <c r="J6" s="209"/>
      <c r="K6" s="162"/>
      <c r="L6" s="162"/>
      <c r="M6" s="162"/>
      <c r="N6" s="162"/>
      <c r="O6" s="162"/>
      <c r="P6" s="162"/>
      <c r="Q6" s="162"/>
      <c r="S6" s="197" t="s">
        <v>103</v>
      </c>
    </row>
    <row r="7" spans="2:19" ht="20.399999999999999" x14ac:dyDescent="0.3">
      <c r="B7" s="208" t="s">
        <v>108</v>
      </c>
      <c r="D7" s="162"/>
      <c r="E7" s="162"/>
      <c r="F7" s="162"/>
      <c r="G7" s="162"/>
      <c r="H7" s="162"/>
      <c r="I7" s="162"/>
      <c r="J7" s="209"/>
      <c r="K7" s="162"/>
      <c r="L7" s="162"/>
      <c r="M7" s="162"/>
      <c r="N7" s="162"/>
      <c r="O7" s="162"/>
      <c r="P7" s="162"/>
      <c r="Q7" s="162"/>
      <c r="S7" s="197" t="s">
        <v>103</v>
      </c>
    </row>
    <row r="8" spans="2:19" ht="20.399999999999999" x14ac:dyDescent="0.3">
      <c r="B8" s="208" t="s">
        <v>109</v>
      </c>
      <c r="D8" s="162"/>
      <c r="E8" s="162"/>
      <c r="F8" s="162"/>
      <c r="G8" s="162"/>
      <c r="H8" s="162"/>
      <c r="I8" s="162"/>
      <c r="J8" s="209"/>
      <c r="K8" s="162"/>
      <c r="L8" s="162"/>
      <c r="M8" s="162"/>
      <c r="N8" s="162"/>
      <c r="O8" s="162"/>
      <c r="P8" s="162"/>
      <c r="Q8" s="162"/>
      <c r="S8" s="197" t="s">
        <v>103</v>
      </c>
    </row>
    <row r="9" spans="2:19" ht="20.399999999999999" x14ac:dyDescent="0.3">
      <c r="B9" s="208" t="s">
        <v>110</v>
      </c>
      <c r="D9" s="162"/>
      <c r="E9" s="162"/>
      <c r="F9" s="162"/>
      <c r="G9" s="162"/>
      <c r="H9" s="162"/>
      <c r="I9" s="162"/>
      <c r="J9" s="209"/>
      <c r="K9" s="162"/>
      <c r="L9" s="162"/>
      <c r="M9" s="162"/>
      <c r="N9" s="162"/>
      <c r="O9" s="162"/>
      <c r="P9" s="162"/>
      <c r="Q9" s="162"/>
      <c r="S9" s="197" t="s">
        <v>103</v>
      </c>
    </row>
    <row r="10" spans="2:19" ht="20.399999999999999" x14ac:dyDescent="0.3">
      <c r="B10" s="208" t="s">
        <v>111</v>
      </c>
      <c r="D10" s="162"/>
      <c r="E10" s="162"/>
      <c r="F10" s="162"/>
      <c r="G10" s="162"/>
      <c r="H10" s="162"/>
      <c r="I10" s="162"/>
      <c r="J10" s="209"/>
      <c r="K10" s="162"/>
      <c r="L10" s="162"/>
      <c r="M10" s="162"/>
      <c r="N10" s="162"/>
      <c r="O10" s="162"/>
      <c r="P10" s="162"/>
      <c r="Q10" s="162"/>
      <c r="S10" s="197" t="s">
        <v>103</v>
      </c>
    </row>
    <row r="11" spans="2:19" ht="20.399999999999999" x14ac:dyDescent="0.3">
      <c r="B11" s="208" t="s">
        <v>152</v>
      </c>
      <c r="D11" s="162"/>
      <c r="E11" s="162"/>
      <c r="F11" s="162"/>
      <c r="G11" s="162"/>
      <c r="H11" s="162"/>
      <c r="I11" s="162"/>
      <c r="J11" s="209"/>
      <c r="K11" s="162"/>
      <c r="L11" s="162"/>
      <c r="M11" s="162"/>
      <c r="N11" s="162"/>
      <c r="O11" s="162"/>
      <c r="P11" s="162"/>
      <c r="Q11" s="162"/>
      <c r="S11" s="197" t="s">
        <v>103</v>
      </c>
    </row>
    <row r="12" spans="2:19" ht="20.399999999999999" x14ac:dyDescent="0.3">
      <c r="B12" s="208" t="s">
        <v>113</v>
      </c>
      <c r="D12" s="162"/>
      <c r="E12" s="162"/>
      <c r="F12" s="162"/>
      <c r="G12" s="162"/>
      <c r="H12" s="162"/>
      <c r="I12" s="162"/>
      <c r="J12" s="209"/>
      <c r="K12" s="162"/>
      <c r="L12" s="162"/>
      <c r="M12" s="162"/>
      <c r="N12" s="162"/>
      <c r="O12" s="162"/>
      <c r="P12" s="162"/>
      <c r="Q12" s="162"/>
      <c r="S12" s="197" t="s">
        <v>103</v>
      </c>
    </row>
    <row r="13" spans="2:19" ht="20.399999999999999" x14ac:dyDescent="0.3">
      <c r="B13" s="208" t="s">
        <v>114</v>
      </c>
      <c r="D13" s="162"/>
      <c r="E13" s="162"/>
      <c r="F13" s="162"/>
      <c r="G13" s="162"/>
      <c r="H13" s="162"/>
      <c r="I13" s="162"/>
      <c r="J13" s="209"/>
      <c r="K13" s="162"/>
      <c r="L13" s="162"/>
      <c r="M13" s="162"/>
      <c r="N13" s="162"/>
      <c r="O13" s="162"/>
      <c r="P13" s="162"/>
      <c r="Q13" s="162"/>
      <c r="S13" s="197" t="s">
        <v>103</v>
      </c>
    </row>
    <row r="14" spans="2:19" ht="20.399999999999999" x14ac:dyDescent="0.3">
      <c r="B14" s="208" t="s">
        <v>115</v>
      </c>
      <c r="D14" s="162"/>
      <c r="E14" s="162"/>
      <c r="F14" s="162"/>
      <c r="G14" s="162"/>
      <c r="H14" s="162"/>
      <c r="I14" s="162"/>
      <c r="J14" s="209"/>
      <c r="K14" s="162"/>
      <c r="L14" s="162"/>
      <c r="M14" s="162"/>
      <c r="N14" s="162"/>
      <c r="O14" s="162"/>
      <c r="P14" s="162"/>
      <c r="Q14" s="162"/>
      <c r="S14" s="197" t="s">
        <v>103</v>
      </c>
    </row>
    <row r="15" spans="2:19" ht="20.399999999999999" x14ac:dyDescent="0.3">
      <c r="B15" s="208" t="s">
        <v>116</v>
      </c>
      <c r="D15" s="162"/>
      <c r="E15" s="162"/>
      <c r="F15" s="162"/>
      <c r="G15" s="162"/>
      <c r="H15" s="162"/>
      <c r="I15" s="162"/>
      <c r="J15" s="209"/>
      <c r="K15" s="162"/>
      <c r="L15" s="162"/>
      <c r="M15" s="162"/>
      <c r="N15" s="162"/>
      <c r="O15" s="162"/>
      <c r="P15" s="162"/>
      <c r="Q15" s="162"/>
      <c r="S15" s="197" t="s">
        <v>103</v>
      </c>
    </row>
    <row r="16" spans="2:19" ht="20.399999999999999" x14ac:dyDescent="0.3">
      <c r="B16" s="208" t="s">
        <v>117</v>
      </c>
      <c r="D16" s="162"/>
      <c r="E16" s="162"/>
      <c r="F16" s="162"/>
      <c r="G16" s="162"/>
      <c r="H16" s="162"/>
      <c r="I16" s="162"/>
      <c r="J16" s="209"/>
      <c r="K16" s="162"/>
      <c r="L16" s="162"/>
      <c r="M16" s="162"/>
      <c r="N16" s="162"/>
      <c r="O16" s="162"/>
      <c r="P16" s="162"/>
      <c r="Q16" s="162"/>
      <c r="S16" s="197" t="s">
        <v>103</v>
      </c>
    </row>
    <row r="17" spans="1:19" ht="20.399999999999999" x14ac:dyDescent="0.3">
      <c r="B17" s="230" t="s">
        <v>153</v>
      </c>
      <c r="C17" s="211"/>
      <c r="D17" s="165"/>
      <c r="E17" s="165"/>
      <c r="F17" s="165"/>
      <c r="G17" s="165"/>
      <c r="H17" s="165"/>
      <c r="I17" s="165"/>
      <c r="J17" s="231"/>
      <c r="K17" s="162"/>
      <c r="L17" s="162"/>
      <c r="M17" s="162"/>
      <c r="N17" s="162"/>
      <c r="O17" s="162"/>
      <c r="P17" s="162"/>
      <c r="Q17" s="162"/>
      <c r="S17" s="197" t="s">
        <v>103</v>
      </c>
    </row>
    <row r="18" spans="1:19" x14ac:dyDescent="0.3">
      <c r="B18" s="232"/>
      <c r="D18" s="162"/>
      <c r="E18" s="162"/>
      <c r="F18" s="162"/>
      <c r="G18" s="162"/>
      <c r="H18" s="162"/>
      <c r="I18" s="162"/>
      <c r="J18" s="162"/>
      <c r="K18" s="162"/>
      <c r="L18" s="162"/>
      <c r="M18" s="162"/>
      <c r="N18" s="162"/>
      <c r="O18" s="162"/>
      <c r="P18" s="162"/>
      <c r="Q18" s="162"/>
      <c r="S18" s="197" t="s">
        <v>103</v>
      </c>
    </row>
    <row r="19" spans="1:19" x14ac:dyDescent="0.3">
      <c r="C19" s="2"/>
      <c r="D19" s="159"/>
      <c r="S19" s="197" t="s">
        <v>103</v>
      </c>
    </row>
    <row r="20" spans="1:19" ht="16.5" customHeight="1" x14ac:dyDescent="0.3">
      <c r="C20" s="162"/>
      <c r="D20" s="159"/>
      <c r="S20" s="197" t="s">
        <v>103</v>
      </c>
    </row>
    <row r="21" spans="1:19" ht="16.5" customHeight="1" x14ac:dyDescent="0.3">
      <c r="C21" s="162"/>
      <c r="D21" s="159"/>
      <c r="S21" s="197" t="s">
        <v>103</v>
      </c>
    </row>
    <row r="22" spans="1:19" ht="16.5" customHeight="1" x14ac:dyDescent="0.3">
      <c r="D22" s="200"/>
      <c r="S22" s="197" t="s">
        <v>103</v>
      </c>
    </row>
    <row r="23" spans="1:19" ht="16.5" customHeight="1" x14ac:dyDescent="0.3">
      <c r="S23" s="197" t="s">
        <v>103</v>
      </c>
    </row>
    <row r="24" spans="1:19" ht="16.5" customHeight="1" x14ac:dyDescent="0.3">
      <c r="K24" s="233"/>
      <c r="L24" s="233"/>
      <c r="M24" s="215"/>
      <c r="N24" s="234"/>
      <c r="P24" s="200"/>
      <c r="Q24" s="233"/>
      <c r="S24" s="197" t="s">
        <v>103</v>
      </c>
    </row>
    <row r="25" spans="1:19" ht="16.5" customHeight="1" x14ac:dyDescent="0.3">
      <c r="F25" s="235" t="s">
        <v>154</v>
      </c>
      <c r="G25" s="235" t="s">
        <v>154</v>
      </c>
      <c r="K25" s="236" t="s">
        <v>121</v>
      </c>
      <c r="L25" s="237" t="s">
        <v>121</v>
      </c>
      <c r="M25" s="237" t="s">
        <v>121</v>
      </c>
      <c r="N25" s="237" t="s">
        <v>121</v>
      </c>
      <c r="P25" s="162"/>
      <c r="Q25" s="233"/>
      <c r="S25" s="197" t="s">
        <v>103</v>
      </c>
    </row>
    <row r="26" spans="1:19" x14ac:dyDescent="0.3">
      <c r="D26" s="200"/>
      <c r="F26" s="244" t="s">
        <v>155</v>
      </c>
      <c r="G26" s="244" t="s">
        <v>155</v>
      </c>
      <c r="K26" s="218" t="s">
        <v>123</v>
      </c>
      <c r="L26" s="218" t="s">
        <v>123</v>
      </c>
      <c r="M26" s="218" t="s">
        <v>123</v>
      </c>
      <c r="N26" s="218" t="s">
        <v>123</v>
      </c>
      <c r="S26" s="197" t="s">
        <v>103</v>
      </c>
    </row>
    <row r="27" spans="1:19" x14ac:dyDescent="0.3">
      <c r="C27" s="219" t="s">
        <v>125</v>
      </c>
      <c r="F27" s="219" t="s">
        <v>125</v>
      </c>
      <c r="G27" s="219" t="s">
        <v>125</v>
      </c>
      <c r="I27" s="219" t="s">
        <v>126</v>
      </c>
      <c r="J27" s="219" t="s">
        <v>126</v>
      </c>
      <c r="K27" s="219" t="s">
        <v>125</v>
      </c>
      <c r="L27" s="220" t="s">
        <v>125</v>
      </c>
      <c r="M27" s="220" t="s">
        <v>125</v>
      </c>
      <c r="N27" s="220" t="s">
        <v>125</v>
      </c>
      <c r="S27" s="197" t="s">
        <v>103</v>
      </c>
    </row>
    <row r="28" spans="1:19" s="226" customFormat="1" ht="50.1" customHeight="1" thickBot="1" x14ac:dyDescent="0.35">
      <c r="A28" s="198"/>
      <c r="B28" s="221" t="s">
        <v>127</v>
      </c>
      <c r="C28" s="222" t="s">
        <v>128</v>
      </c>
      <c r="D28" s="222" t="s">
        <v>129</v>
      </c>
      <c r="E28" s="222" t="s">
        <v>130</v>
      </c>
      <c r="F28" s="223" t="s">
        <v>156</v>
      </c>
      <c r="G28" s="223" t="s">
        <v>157</v>
      </c>
      <c r="H28" s="223" t="s">
        <v>131</v>
      </c>
      <c r="I28" s="223" t="s">
        <v>132</v>
      </c>
      <c r="J28" s="223" t="s">
        <v>133</v>
      </c>
      <c r="K28" s="222" t="s">
        <v>134</v>
      </c>
      <c r="L28" s="222" t="s">
        <v>135</v>
      </c>
      <c r="M28" s="222" t="s">
        <v>137</v>
      </c>
      <c r="N28" s="223" t="s">
        <v>158</v>
      </c>
      <c r="O28" s="222" t="s">
        <v>139</v>
      </c>
      <c r="P28" s="222" t="s">
        <v>140</v>
      </c>
      <c r="Q28" s="225" t="s">
        <v>141</v>
      </c>
      <c r="S28" s="197" t="s">
        <v>103</v>
      </c>
    </row>
    <row r="29" spans="1:19" ht="50.25" customHeight="1" thickTop="1" x14ac:dyDescent="0.3">
      <c r="B29" s="227" t="str">
        <f>IF(C29="","",_xlfn.XLOOKUP(C29,経費NO.!$C$2:$C$17,経費NO.!$B$2:$B$17)&amp;"_"&amp;COUNTIF($C$29:C29,C29))</f>
        <v/>
      </c>
      <c r="C29" s="94"/>
      <c r="D29" s="59"/>
      <c r="E29" s="59"/>
      <c r="F29" s="59"/>
      <c r="G29" s="245"/>
      <c r="H29" s="59"/>
      <c r="I29" s="95"/>
      <c r="J29" s="95"/>
      <c r="K29" s="58"/>
      <c r="L29" s="58"/>
      <c r="M29" s="58"/>
      <c r="N29" s="58"/>
      <c r="O29" s="58"/>
      <c r="P29" s="99"/>
      <c r="Q29" s="98"/>
      <c r="S29" s="197" t="s">
        <v>103</v>
      </c>
    </row>
    <row r="30" spans="1:19" ht="50.25" customHeight="1" x14ac:dyDescent="0.3">
      <c r="B30" s="227" t="str">
        <f>IF(C30="","",_xlfn.XLOOKUP(C30,経費NO.!$C$2:$C$17,経費NO.!$B$2:$B$17)&amp;"_"&amp;COUNTIF($C$29:C30,C30))</f>
        <v/>
      </c>
      <c r="C30" s="94"/>
      <c r="D30" s="59"/>
      <c r="E30" s="59"/>
      <c r="F30" s="59"/>
      <c r="G30" s="245"/>
      <c r="H30" s="59"/>
      <c r="I30" s="95"/>
      <c r="J30" s="95"/>
      <c r="K30" s="58"/>
      <c r="L30" s="58"/>
      <c r="M30" s="58"/>
      <c r="N30" s="58"/>
      <c r="O30" s="58"/>
      <c r="P30" s="99"/>
      <c r="Q30" s="100"/>
      <c r="S30" s="197" t="s">
        <v>103</v>
      </c>
    </row>
    <row r="31" spans="1:19" ht="50.25" customHeight="1" x14ac:dyDescent="0.3">
      <c r="B31" s="227" t="str">
        <f>IF(C31="","",_xlfn.XLOOKUP(C31,経費NO.!$C$2:$C$17,経費NO.!$B$2:$B$17)&amp;"_"&amp;COUNTIF($C$29:C31,C31))</f>
        <v/>
      </c>
      <c r="C31" s="94"/>
      <c r="D31" s="59"/>
      <c r="E31" s="59"/>
      <c r="F31" s="59"/>
      <c r="G31" s="245"/>
      <c r="H31" s="59"/>
      <c r="I31" s="95"/>
      <c r="J31" s="95"/>
      <c r="K31" s="58"/>
      <c r="L31" s="58"/>
      <c r="M31" s="58"/>
      <c r="N31" s="58"/>
      <c r="O31" s="58"/>
      <c r="P31" s="99"/>
      <c r="Q31" s="100"/>
      <c r="S31" s="197" t="s">
        <v>103</v>
      </c>
    </row>
    <row r="32" spans="1:19" ht="50.25" customHeight="1" x14ac:dyDescent="0.3">
      <c r="B32" s="227" t="str">
        <f>IF(C32="","",_xlfn.XLOOKUP(C32,経費NO.!$C$2:$C$17,経費NO.!$B$2:$B$17)&amp;"_"&amp;COUNTIF($C$29:C32,C32))</f>
        <v/>
      </c>
      <c r="C32" s="94"/>
      <c r="D32" s="59"/>
      <c r="E32" s="59"/>
      <c r="F32" s="59"/>
      <c r="G32" s="245"/>
      <c r="H32" s="59"/>
      <c r="I32" s="95"/>
      <c r="J32" s="95"/>
      <c r="K32" s="58"/>
      <c r="L32" s="58"/>
      <c r="M32" s="58"/>
      <c r="N32" s="58"/>
      <c r="O32" s="58"/>
      <c r="P32" s="99"/>
      <c r="Q32" s="102"/>
      <c r="S32" s="197" t="s">
        <v>103</v>
      </c>
    </row>
    <row r="33" spans="2:19" ht="50.25" customHeight="1" x14ac:dyDescent="0.3">
      <c r="B33" s="227" t="str">
        <f>IF(C33="","",_xlfn.XLOOKUP(C33,経費NO.!$C$2:$C$17,経費NO.!$B$2:$B$17)&amp;"_"&amp;COUNTIF($C$29:C33,C33))</f>
        <v/>
      </c>
      <c r="C33" s="94"/>
      <c r="D33" s="59"/>
      <c r="E33" s="59"/>
      <c r="F33" s="59"/>
      <c r="G33" s="245"/>
      <c r="H33" s="59"/>
      <c r="I33" s="95"/>
      <c r="J33" s="95"/>
      <c r="K33" s="58"/>
      <c r="L33" s="58"/>
      <c r="M33" s="58"/>
      <c r="N33" s="58"/>
      <c r="O33" s="99"/>
      <c r="P33" s="99"/>
      <c r="Q33" s="102"/>
      <c r="S33" s="197" t="s">
        <v>103</v>
      </c>
    </row>
    <row r="34" spans="2:19" ht="50.25" customHeight="1" x14ac:dyDescent="0.3">
      <c r="B34" s="227" t="str">
        <f>IF(C34="","",_xlfn.XLOOKUP(C34,経費NO.!$C$2:$C$17,経費NO.!$B$2:$B$17)&amp;"_"&amp;COUNTIF($C$29:C34,C34))</f>
        <v/>
      </c>
      <c r="C34" s="94"/>
      <c r="D34" s="59"/>
      <c r="E34" s="59"/>
      <c r="F34" s="59"/>
      <c r="G34" s="245"/>
      <c r="H34" s="59"/>
      <c r="I34" s="95"/>
      <c r="J34" s="95"/>
      <c r="K34" s="58"/>
      <c r="L34" s="58"/>
      <c r="M34" s="58"/>
      <c r="N34" s="58"/>
      <c r="O34" s="58"/>
      <c r="P34" s="101"/>
      <c r="Q34" s="102"/>
      <c r="S34" s="197" t="s">
        <v>103</v>
      </c>
    </row>
    <row r="35" spans="2:19" ht="50.25" customHeight="1" x14ac:dyDescent="0.3">
      <c r="B35" s="227" t="str">
        <f>IF(C35="","",_xlfn.XLOOKUP(C35,経費NO.!$C$2:$C$17,経費NO.!$B$2:$B$17)&amp;"_"&amp;COUNTIF($C$29:C35,C35))</f>
        <v/>
      </c>
      <c r="C35" s="94"/>
      <c r="D35" s="59"/>
      <c r="E35" s="59"/>
      <c r="F35" s="59"/>
      <c r="G35" s="245"/>
      <c r="H35" s="59"/>
      <c r="I35" s="95"/>
      <c r="J35" s="95"/>
      <c r="K35" s="58"/>
      <c r="L35" s="58"/>
      <c r="M35" s="58"/>
      <c r="N35" s="58"/>
      <c r="O35" s="58"/>
      <c r="P35" s="99"/>
      <c r="Q35" s="102"/>
      <c r="S35" s="197" t="s">
        <v>103</v>
      </c>
    </row>
    <row r="36" spans="2:19" ht="50.25" customHeight="1" x14ac:dyDescent="0.3">
      <c r="B36" s="227" t="str">
        <f>IF(C36="","",_xlfn.XLOOKUP(C36,経費NO.!$C$2:$C$17,経費NO.!$B$2:$B$17)&amp;"_"&amp;COUNTIF($C$29:C36,C36))</f>
        <v/>
      </c>
      <c r="C36" s="94"/>
      <c r="D36" s="59"/>
      <c r="E36" s="59"/>
      <c r="F36" s="59"/>
      <c r="G36" s="245"/>
      <c r="H36" s="59"/>
      <c r="I36" s="95"/>
      <c r="J36" s="95"/>
      <c r="K36" s="58"/>
      <c r="L36" s="58"/>
      <c r="M36" s="58"/>
      <c r="N36" s="58"/>
      <c r="O36" s="58"/>
      <c r="P36" s="99"/>
      <c r="Q36" s="102"/>
      <c r="S36" s="197" t="s">
        <v>103</v>
      </c>
    </row>
    <row r="37" spans="2:19" ht="50.25" customHeight="1" x14ac:dyDescent="0.3">
      <c r="B37" s="227" t="str">
        <f>IF(C37="","",_xlfn.XLOOKUP(C37,経費NO.!$C$2:$C$17,経費NO.!$B$2:$B$17)&amp;"_"&amp;COUNTIF($C$29:C37,C37))</f>
        <v/>
      </c>
      <c r="C37" s="94"/>
      <c r="D37" s="59"/>
      <c r="E37" s="59"/>
      <c r="F37" s="59"/>
      <c r="G37" s="245"/>
      <c r="H37" s="59"/>
      <c r="I37" s="95"/>
      <c r="J37" s="95"/>
      <c r="K37" s="58"/>
      <c r="L37" s="58"/>
      <c r="M37" s="58"/>
      <c r="N37" s="58"/>
      <c r="O37" s="58"/>
      <c r="P37" s="99"/>
      <c r="Q37" s="102"/>
      <c r="S37" s="197" t="s">
        <v>103</v>
      </c>
    </row>
    <row r="38" spans="2:19" ht="50.25" customHeight="1" x14ac:dyDescent="0.3">
      <c r="B38" s="227" t="str">
        <f>IF(C38="","",_xlfn.XLOOKUP(C38,経費NO.!$C$2:$C$17,経費NO.!$B$2:$B$17)&amp;"_"&amp;COUNTIF($C$29:C38,C38))</f>
        <v/>
      </c>
      <c r="C38" s="94"/>
      <c r="D38" s="59"/>
      <c r="E38" s="59"/>
      <c r="F38" s="59"/>
      <c r="G38" s="245"/>
      <c r="H38" s="59"/>
      <c r="I38" s="95"/>
      <c r="J38" s="95"/>
      <c r="K38" s="58"/>
      <c r="L38" s="58"/>
      <c r="M38" s="58"/>
      <c r="N38" s="58"/>
      <c r="O38" s="58"/>
      <c r="P38" s="99"/>
      <c r="Q38" s="102"/>
      <c r="S38" s="197" t="s">
        <v>103</v>
      </c>
    </row>
    <row r="39" spans="2:19" ht="50.25" customHeight="1" x14ac:dyDescent="0.3">
      <c r="B39" s="227" t="str">
        <f>IF(C39="","",_xlfn.XLOOKUP(C39,経費NO.!$C$2:$C$17,経費NO.!$B$2:$B$17)&amp;"_"&amp;COUNTIF($C$29:C39,C39))</f>
        <v/>
      </c>
      <c r="C39" s="94"/>
      <c r="D39" s="59"/>
      <c r="E39" s="59"/>
      <c r="F39" s="59"/>
      <c r="G39" s="245"/>
      <c r="H39" s="59"/>
      <c r="I39" s="95"/>
      <c r="J39" s="95"/>
      <c r="K39" s="58"/>
      <c r="L39" s="58"/>
      <c r="M39" s="58"/>
      <c r="N39" s="58"/>
      <c r="O39" s="58"/>
      <c r="P39" s="99"/>
      <c r="Q39" s="102"/>
      <c r="S39" s="197" t="s">
        <v>103</v>
      </c>
    </row>
    <row r="40" spans="2:19" ht="50.25" customHeight="1" x14ac:dyDescent="0.3">
      <c r="B40" s="227" t="str">
        <f>IF(C40="","",_xlfn.XLOOKUP(C40,経費NO.!$C$2:$C$17,経費NO.!$B$2:$B$17)&amp;"_"&amp;COUNTIF($C$29:C40,C40))</f>
        <v/>
      </c>
      <c r="C40" s="94"/>
      <c r="D40" s="59"/>
      <c r="E40" s="59"/>
      <c r="F40" s="59"/>
      <c r="G40" s="245"/>
      <c r="H40" s="59"/>
      <c r="I40" s="95"/>
      <c r="J40" s="95"/>
      <c r="K40" s="58"/>
      <c r="L40" s="58"/>
      <c r="M40" s="58"/>
      <c r="N40" s="58"/>
      <c r="O40" s="58"/>
      <c r="P40" s="99"/>
      <c r="Q40" s="102"/>
      <c r="S40" s="197" t="s">
        <v>103</v>
      </c>
    </row>
    <row r="41" spans="2:19" ht="50.25" customHeight="1" x14ac:dyDescent="0.3">
      <c r="B41" s="227" t="str">
        <f>IF(C41="","",_xlfn.XLOOKUP(C41,経費NO.!$C$2:$C$17,経費NO.!$B$2:$B$17)&amp;"_"&amp;COUNTIF($C$29:C41,C41))</f>
        <v/>
      </c>
      <c r="C41" s="94"/>
      <c r="D41" s="59"/>
      <c r="E41" s="59"/>
      <c r="F41" s="59"/>
      <c r="G41" s="245"/>
      <c r="H41" s="59"/>
      <c r="I41" s="95"/>
      <c r="J41" s="95"/>
      <c r="K41" s="58"/>
      <c r="L41" s="58"/>
      <c r="M41" s="58"/>
      <c r="N41" s="58"/>
      <c r="O41" s="59"/>
      <c r="P41" s="101"/>
      <c r="Q41" s="102"/>
      <c r="S41" s="197" t="s">
        <v>103</v>
      </c>
    </row>
    <row r="42" spans="2:19" ht="50.25" customHeight="1" x14ac:dyDescent="0.3">
      <c r="B42" s="227" t="str">
        <f>IF(C42="","",_xlfn.XLOOKUP(C42,経費NO.!$C$2:$C$17,経費NO.!$B$2:$B$17)&amp;"_"&amp;COUNTIF($C$29:C42,C42))</f>
        <v/>
      </c>
      <c r="C42" s="94"/>
      <c r="D42" s="59"/>
      <c r="E42" s="59"/>
      <c r="F42" s="59"/>
      <c r="G42" s="245"/>
      <c r="H42" s="59"/>
      <c r="I42" s="95"/>
      <c r="J42" s="95"/>
      <c r="K42" s="58"/>
      <c r="L42" s="58"/>
      <c r="M42" s="58"/>
      <c r="N42" s="58"/>
      <c r="O42" s="58"/>
      <c r="P42" s="99"/>
      <c r="Q42" s="102"/>
      <c r="S42" s="197" t="s">
        <v>103</v>
      </c>
    </row>
    <row r="43" spans="2:19" ht="50.25" customHeight="1" x14ac:dyDescent="0.3">
      <c r="B43" s="227" t="str">
        <f>IF(C43="","",_xlfn.XLOOKUP(C43,経費NO.!$C$2:$C$17,経費NO.!$B$2:$B$17)&amp;"_"&amp;COUNTIF($C$29:C43,C43))</f>
        <v/>
      </c>
      <c r="C43" s="94"/>
      <c r="D43" s="59"/>
      <c r="E43" s="59"/>
      <c r="F43" s="59"/>
      <c r="G43" s="245"/>
      <c r="H43" s="59"/>
      <c r="I43" s="95"/>
      <c r="J43" s="95"/>
      <c r="K43" s="59"/>
      <c r="L43" s="59"/>
      <c r="M43" s="59"/>
      <c r="N43" s="59"/>
      <c r="O43" s="59"/>
      <c r="P43" s="101"/>
      <c r="Q43" s="102"/>
      <c r="S43" s="197" t="s">
        <v>103</v>
      </c>
    </row>
    <row r="44" spans="2:19" ht="50.25" customHeight="1" x14ac:dyDescent="0.3">
      <c r="B44" s="227" t="str">
        <f>IF(C44="","",_xlfn.XLOOKUP(C44,経費NO.!$C$2:$C$17,経費NO.!$B$2:$B$17)&amp;"_"&amp;COUNTIF($C$29:C44,C44))</f>
        <v/>
      </c>
      <c r="C44" s="94"/>
      <c r="D44" s="59"/>
      <c r="E44" s="59"/>
      <c r="F44" s="59"/>
      <c r="G44" s="245"/>
      <c r="H44" s="59"/>
      <c r="I44" s="95"/>
      <c r="J44" s="95"/>
      <c r="K44" s="59"/>
      <c r="L44" s="59"/>
      <c r="M44" s="59"/>
      <c r="N44" s="59"/>
      <c r="O44" s="59"/>
      <c r="P44" s="101"/>
      <c r="Q44" s="102"/>
      <c r="S44" s="197" t="s">
        <v>103</v>
      </c>
    </row>
    <row r="45" spans="2:19" ht="50.25" customHeight="1" x14ac:dyDescent="0.3">
      <c r="B45" s="227" t="str">
        <f>IF(C45="","",_xlfn.XLOOKUP(C45,経費NO.!$C$2:$C$17,経費NO.!$B$2:$B$17)&amp;"_"&amp;COUNTIF($C$29:C45,C45))</f>
        <v/>
      </c>
      <c r="C45" s="94"/>
      <c r="D45" s="59"/>
      <c r="E45" s="59"/>
      <c r="F45" s="59"/>
      <c r="G45" s="245"/>
      <c r="H45" s="59"/>
      <c r="I45" s="95"/>
      <c r="J45" s="95"/>
      <c r="K45" s="59"/>
      <c r="L45" s="59"/>
      <c r="M45" s="59"/>
      <c r="N45" s="59"/>
      <c r="O45" s="59"/>
      <c r="P45" s="101"/>
      <c r="Q45" s="102"/>
      <c r="S45" s="197" t="s">
        <v>103</v>
      </c>
    </row>
    <row r="46" spans="2:19" ht="50.25" customHeight="1" x14ac:dyDescent="0.3">
      <c r="B46" s="227" t="str">
        <f>IF(C46="","",_xlfn.XLOOKUP(C46,経費NO.!$C$2:$C$17,経費NO.!$B$2:$B$17)&amp;"_"&amp;COUNTIF($C$29:C46,C46))</f>
        <v/>
      </c>
      <c r="C46" s="94"/>
      <c r="D46" s="59"/>
      <c r="E46" s="59"/>
      <c r="F46" s="59"/>
      <c r="G46" s="245"/>
      <c r="H46" s="59"/>
      <c r="I46" s="95"/>
      <c r="J46" s="95"/>
      <c r="K46" s="59"/>
      <c r="L46" s="59"/>
      <c r="M46" s="59"/>
      <c r="N46" s="59"/>
      <c r="O46" s="59"/>
      <c r="P46" s="101"/>
      <c r="Q46" s="102"/>
      <c r="S46" s="197" t="s">
        <v>103</v>
      </c>
    </row>
    <row r="47" spans="2:19" ht="50.25" customHeight="1" x14ac:dyDescent="0.3">
      <c r="B47" s="227" t="str">
        <f>IF(C47="","",_xlfn.XLOOKUP(C47,経費NO.!$C$2:$C$17,経費NO.!$B$2:$B$17)&amp;"_"&amp;COUNTIF($C$29:C47,C47))</f>
        <v/>
      </c>
      <c r="C47" s="94"/>
      <c r="D47" s="59"/>
      <c r="E47" s="59"/>
      <c r="F47" s="59"/>
      <c r="G47" s="245"/>
      <c r="H47" s="59"/>
      <c r="I47" s="95"/>
      <c r="J47" s="95"/>
      <c r="K47" s="59"/>
      <c r="L47" s="59"/>
      <c r="M47" s="59"/>
      <c r="N47" s="59"/>
      <c r="O47" s="59"/>
      <c r="P47" s="101"/>
      <c r="Q47" s="102"/>
      <c r="S47" s="197" t="s">
        <v>103</v>
      </c>
    </row>
    <row r="48" spans="2:19" ht="50.25" customHeight="1" x14ac:dyDescent="0.3">
      <c r="B48" s="228" t="str">
        <f>IF(C48="","",_xlfn.XLOOKUP(C48,経費NO.!$C$2:$C$17,経費NO.!$B$2:$B$17)&amp;"_"&amp;COUNTIF($C$29:C48,C48))</f>
        <v/>
      </c>
      <c r="C48" s="94"/>
      <c r="D48" s="60"/>
      <c r="E48" s="60"/>
      <c r="F48" s="60"/>
      <c r="G48" s="246"/>
      <c r="H48" s="60"/>
      <c r="I48" s="103"/>
      <c r="J48" s="103"/>
      <c r="K48" s="60"/>
      <c r="L48" s="60"/>
      <c r="M48" s="60"/>
      <c r="N48" s="60"/>
      <c r="O48" s="60"/>
      <c r="P48" s="104"/>
      <c r="Q48" s="105"/>
      <c r="S48" s="197" t="s">
        <v>103</v>
      </c>
    </row>
    <row r="49" spans="1:19" x14ac:dyDescent="0.3">
      <c r="B49" s="229" t="s">
        <v>142</v>
      </c>
      <c r="S49" s="197" t="s">
        <v>103</v>
      </c>
    </row>
    <row r="50" spans="1:19" x14ac:dyDescent="0.3">
      <c r="S50" s="197" t="s">
        <v>103</v>
      </c>
    </row>
    <row r="51" spans="1:19" x14ac:dyDescent="0.3">
      <c r="A51" s="197" t="s">
        <v>103</v>
      </c>
      <c r="B51" s="197" t="s">
        <v>103</v>
      </c>
      <c r="C51" s="197" t="s">
        <v>103</v>
      </c>
      <c r="D51" s="197" t="s">
        <v>103</v>
      </c>
      <c r="E51" s="197" t="s">
        <v>103</v>
      </c>
      <c r="F51" s="197" t="s">
        <v>103</v>
      </c>
      <c r="G51" s="197" t="s">
        <v>103</v>
      </c>
      <c r="H51" s="197" t="s">
        <v>103</v>
      </c>
      <c r="I51" s="197" t="s">
        <v>103</v>
      </c>
      <c r="J51" s="197" t="s">
        <v>103</v>
      </c>
      <c r="K51" s="197" t="s">
        <v>103</v>
      </c>
      <c r="L51" s="197" t="s">
        <v>103</v>
      </c>
      <c r="M51" s="197" t="s">
        <v>103</v>
      </c>
      <c r="N51" s="197" t="s">
        <v>103</v>
      </c>
      <c r="O51" s="197" t="s">
        <v>103</v>
      </c>
      <c r="P51" s="197" t="s">
        <v>103</v>
      </c>
      <c r="Q51" s="197" t="s">
        <v>103</v>
      </c>
      <c r="R51" s="197" t="s">
        <v>103</v>
      </c>
      <c r="S51" s="197" t="s">
        <v>103</v>
      </c>
    </row>
  </sheetData>
  <sheetProtection algorithmName="SHA-512" hashValue="/U9JdZKFZfnsS5m2EurGZDWxsuhvZEiuH+EfDJADhRjj+gimyaw8cXtTwTIgjQExa46OZTGkDiGjAbhhlSUrxw==" saltValue="5KiJXcQI6btug2POzvtACw==" spinCount="100000" sheet="1" objects="1" scenarios="1" selectLockedCells="1"/>
  <phoneticPr fontId="25"/>
  <conditionalFormatting sqref="C29:C48">
    <cfRule type="expression" dxfId="84" priority="32">
      <formula>IF($C29&lt;&gt;"",TRUE,FALSE)</formula>
    </cfRule>
  </conditionalFormatting>
  <conditionalFormatting sqref="C19:D21">
    <cfRule type="cellIs" dxfId="83" priority="38" operator="equal">
      <formula>"該当必須"</formula>
    </cfRule>
    <cfRule type="cellIs" dxfId="82" priority="37" operator="equal">
      <formula>"入力不要"</formula>
    </cfRule>
    <cfRule type="cellIs" dxfId="81" priority="39" operator="equal">
      <formula>"必須"</formula>
    </cfRule>
  </conditionalFormatting>
  <conditionalFormatting sqref="D5:D18 B16:B18 P25">
    <cfRule type="cellIs" dxfId="80" priority="42" operator="equal">
      <formula>"必須"</formula>
    </cfRule>
    <cfRule type="cellIs" dxfId="79" priority="41" operator="equal">
      <formula>"該当必須"</formula>
    </cfRule>
    <cfRule type="cellIs" dxfId="78" priority="40" operator="equal">
      <formula>"入力不要"</formula>
    </cfRule>
  </conditionalFormatting>
  <conditionalFormatting sqref="D29:D48">
    <cfRule type="expression" dxfId="77" priority="36">
      <formula>IF(C29&lt;&gt;"",TRUE,FALSE)</formula>
    </cfRule>
    <cfRule type="expression" dxfId="76" priority="35">
      <formula>IF(D29&lt;&gt;"",TRUE,FALSE)</formula>
    </cfRule>
  </conditionalFormatting>
  <conditionalFormatting sqref="E29:E48">
    <cfRule type="expression" dxfId="75" priority="34">
      <formula>IF(D29&lt;&gt;"",TRUE,FALSE)</formula>
    </cfRule>
    <cfRule type="expression" dxfId="74" priority="33">
      <formula>IF(E29&lt;&gt;"",TRUE,FALSE)</formula>
    </cfRule>
  </conditionalFormatting>
  <conditionalFormatting sqref="F29:F48">
    <cfRule type="expression" dxfId="73" priority="30">
      <formula>IF(F29&lt;&gt;"",TRUE,FALSE)</formula>
    </cfRule>
    <cfRule type="expression" dxfId="72" priority="31">
      <formula>IF(E29&lt;&gt;"",TRUE,FALSE)</formula>
    </cfRule>
  </conditionalFormatting>
  <conditionalFormatting sqref="G29:G48">
    <cfRule type="expression" dxfId="71" priority="28">
      <formula>IF(G29&lt;&gt;"",TRUE,FALSE)</formula>
    </cfRule>
    <cfRule type="expression" dxfId="70" priority="29">
      <formula>IF(F29&lt;&gt;"",TRUE,FALSE)</formula>
    </cfRule>
  </conditionalFormatting>
  <conditionalFormatting sqref="H29:H48">
    <cfRule type="expression" dxfId="69" priority="27">
      <formula>IF(AND($F29="〇",$G29&lt;&gt;""),TRUE,FALSE)</formula>
    </cfRule>
    <cfRule type="expression" dxfId="68" priority="26">
      <formula>IF($H29&lt;&gt;"",TRUE,FALSE)</formula>
    </cfRule>
  </conditionalFormatting>
  <conditionalFormatting sqref="I29:I48">
    <cfRule type="expression" dxfId="67" priority="24">
      <formula>IF(AND($F29="〇",$H29&lt;&gt;""),TRUE,FALSE)</formula>
    </cfRule>
    <cfRule type="expression" dxfId="66" priority="25">
      <formula>IF(AND($F29="✕",$G29&lt;&gt;""),TRUE,FALSE)</formula>
    </cfRule>
    <cfRule type="expression" dxfId="65" priority="23">
      <formula>IF($I29&lt;&gt;"",TRUE,FALSE)</formula>
    </cfRule>
  </conditionalFormatting>
  <conditionalFormatting sqref="J29:J48">
    <cfRule type="expression" dxfId="64" priority="22">
      <formula>IF($I29&lt;&gt;"",TRUE,FALSE)</formula>
    </cfRule>
    <cfRule type="expression" dxfId="63" priority="21">
      <formula>IF($J29&lt;&gt;"",TRUE,FALSE)</formula>
    </cfRule>
  </conditionalFormatting>
  <conditionalFormatting sqref="K29:K48">
    <cfRule type="expression" dxfId="62" priority="18">
      <formula>IF($K29="提出なし",TRUE,FALSE)</formula>
    </cfRule>
    <cfRule type="expression" dxfId="61" priority="20">
      <formula>IF(AND($F29="〇",$J29&lt;&gt;""),TRUE,FALSE)</formula>
    </cfRule>
    <cfRule type="expression" dxfId="60" priority="19">
      <formula>IF($K29="提出あり",TRUE,FALSE)</formula>
    </cfRule>
  </conditionalFormatting>
  <conditionalFormatting sqref="L29:L48">
    <cfRule type="expression" dxfId="59" priority="17">
      <formula>IF(AND($F29="〇",$K29="提出あり"),TRUE,FALSE)</formula>
    </cfRule>
    <cfRule type="expression" dxfId="58" priority="16">
      <formula>IF($L29="提出あり",TRUE,FALSE)</formula>
    </cfRule>
    <cfRule type="expression" dxfId="57" priority="15">
      <formula>IF($L29="提出なし",TRUE,FALSE)</formula>
    </cfRule>
  </conditionalFormatting>
  <conditionalFormatting sqref="M29:M48">
    <cfRule type="expression" dxfId="56" priority="14">
      <formula>IF(AND($F29="〇",$J29&gt;=500000,$L29="提出あり"),TRUE,FALSE)</formula>
    </cfRule>
    <cfRule type="expression" dxfId="55" priority="13">
      <formula>IF($M29="提出あり",TRUE,FALSE)</formula>
    </cfRule>
    <cfRule type="expression" dxfId="54" priority="12">
      <formula>IF($M29="提出なし",TRUE,FALSE)</formula>
    </cfRule>
  </conditionalFormatting>
  <conditionalFormatting sqref="N29:N48">
    <cfRule type="expression" dxfId="53" priority="11">
      <formula>IF(AND($G29="〇",$F29="✕",$J29&lt;&gt;""),TRUE,FALSE)</formula>
    </cfRule>
    <cfRule type="expression" dxfId="52" priority="10">
      <formula>IF(AND($G29="〇",$F29="〇",$J29&lt;500000,$L29="提出あり"),TRUE,FALSE)</formula>
    </cfRule>
    <cfRule type="expression" dxfId="51" priority="9">
      <formula>IF(AND($G29="〇",$F29="〇",$M29="提出あり"),TRUE,FALSE)</formula>
    </cfRule>
    <cfRule type="expression" dxfId="50" priority="8">
      <formula>IF($N29="提出あり",TRUE,FALSE)</formula>
    </cfRule>
    <cfRule type="expression" dxfId="49" priority="7">
      <formula>IF($N29="提出なし",TRUE,FALSE)</formula>
    </cfRule>
  </conditionalFormatting>
  <conditionalFormatting sqref="O29:O32 O34:O48">
    <cfRule type="expression" dxfId="48" priority="5">
      <formula>IF(AND($F29="〇",$G29="✕",$M29="提出あり"),TRUE,FALSE)</formula>
    </cfRule>
    <cfRule type="expression" dxfId="47" priority="6">
      <formula>IF(AND($F29="〇",$G29="〇",$M29="提出あり",$N29="提出あり"),TRUE,FALSE)</formula>
    </cfRule>
  </conditionalFormatting>
  <conditionalFormatting sqref="O29:O48">
    <cfRule type="expression" dxfId="46" priority="4">
      <formula>IF($O29&lt;&gt;"",TRUE,FALSE)</formula>
    </cfRule>
  </conditionalFormatting>
  <conditionalFormatting sqref="O33">
    <cfRule type="expression" dxfId="45" priority="49">
      <formula>IF(AND($F34="〇",$O34&lt;&gt;""),TRUE,FALSE)</formula>
    </cfRule>
  </conditionalFormatting>
  <conditionalFormatting sqref="P29:P32 P35:P48">
    <cfRule type="expression" dxfId="44" priority="3">
      <formula>IF(AND($F29="〇",$O29&lt;&gt;""),TRUE,FALSE)</formula>
    </cfRule>
  </conditionalFormatting>
  <conditionalFormatting sqref="P29:P33 P35:P48">
    <cfRule type="expression" dxfId="43" priority="2">
      <formula>IF($P29&lt;&gt;"",TRUE,FALSE)</formula>
    </cfRule>
  </conditionalFormatting>
  <conditionalFormatting sqref="P33">
    <cfRule type="expression" dxfId="42" priority="51">
      <formula>IF(AND($F33="〇",#REF!&lt;&gt;""),TRUE,FALSE)</formula>
    </cfRule>
  </conditionalFormatting>
  <conditionalFormatting sqref="Q29:Q48">
    <cfRule type="expression" dxfId="41" priority="1">
      <formula>IF($C29&lt;&gt;"",TRUE,FALSE)</formula>
    </cfRule>
  </conditionalFormatting>
  <dataValidations count="6">
    <dataValidation type="list" allowBlank="1" showInputMessage="1" showErrorMessage="1" sqref="A29:A42" xr:uid="{BD150430-09F2-4988-B238-05457BF83A74}">
      <formula1>$A$27</formula1>
    </dataValidation>
    <dataValidation type="list" allowBlank="1" showInputMessage="1" showErrorMessage="1" sqref="F29:F48" xr:uid="{B77E4F7C-A345-4A1B-A03C-83194F2961E7}">
      <formula1>$F$25:$F$26</formula1>
    </dataValidation>
    <dataValidation type="list" allowBlank="1" showInputMessage="1" showErrorMessage="1" sqref="G29:G48" xr:uid="{CAE4DBC5-1059-4EA7-90F8-8D665F15F35B}">
      <formula1>$G$25:$G$26</formula1>
    </dataValidation>
    <dataValidation type="list" allowBlank="1" showInputMessage="1" showErrorMessage="1" sqref="K29:N48" xr:uid="{E2D33DE1-1A34-4F52-A97A-D8CAB12B5EA0}">
      <formula1>K$25:K$26</formula1>
    </dataValidation>
    <dataValidation type="list" allowBlank="1" showInputMessage="1" showErrorMessage="1" sqref="C29:C48" xr:uid="{FCE23121-801D-4C19-8D4B-5D9B53BE0800}">
      <formula1>"旅費"</formula1>
    </dataValidation>
    <dataValidation type="whole" operator="greaterThan" allowBlank="1" showInputMessage="1" showErrorMessage="1" sqref="I29:J48 O33 P29:P33 P35:P48" xr:uid="{1825C16F-B29A-46AD-81EB-7C4B87C6A477}">
      <formula1>0</formula1>
    </dataValidation>
  </dataValidations>
  <pageMargins left="0.7" right="0.7" top="0.75" bottom="0.75" header="0.3" footer="0.3"/>
  <pageSetup paperSize="9" scale="16"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showGridLines="0" view="pageBreakPreview" zoomScaleNormal="60" zoomScaleSheetLayoutView="100" workbookViewId="0">
      <selection activeCell="C29" sqref="C29"/>
    </sheetView>
  </sheetViews>
  <sheetFormatPr defaultColWidth="9.109375" defaultRowHeight="16.8" x14ac:dyDescent="0.3"/>
  <cols>
    <col min="1" max="1" width="9.109375" style="198"/>
    <col min="2" max="2" width="15.6640625" style="197" customWidth="1"/>
    <col min="3" max="4" width="30.6640625" style="198" customWidth="1"/>
    <col min="5" max="5" width="60.6640625" style="198" customWidth="1"/>
    <col min="6" max="6" width="33.109375" style="198" customWidth="1"/>
    <col min="7" max="8" width="30.6640625" style="198" customWidth="1"/>
    <col min="9" max="10" width="15.6640625" style="198" customWidth="1"/>
    <col min="11" max="11" width="60.6640625" style="198" customWidth="1"/>
    <col min="12" max="12" width="15.6640625" style="198" customWidth="1"/>
    <col min="13" max="16" width="30.6640625" style="198" customWidth="1"/>
    <col min="17" max="17" width="60.6640625" style="198" customWidth="1"/>
    <col min="18" max="16384" width="9.109375" style="198"/>
  </cols>
  <sheetData>
    <row r="1" spans="2:19" x14ac:dyDescent="0.3">
      <c r="S1" s="197" t="s">
        <v>103</v>
      </c>
    </row>
    <row r="2" spans="2:19" ht="20.399999999999999" x14ac:dyDescent="0.3">
      <c r="B2" s="199" t="s">
        <v>104</v>
      </c>
      <c r="C2" s="124" t="s">
        <v>159</v>
      </c>
      <c r="S2" s="197" t="s">
        <v>103</v>
      </c>
    </row>
    <row r="3" spans="2:19" x14ac:dyDescent="0.3">
      <c r="B3" s="156"/>
      <c r="C3" s="200"/>
      <c r="D3" s="201"/>
      <c r="S3" s="197" t="s">
        <v>103</v>
      </c>
    </row>
    <row r="4" spans="2:19" ht="20.399999999999999" x14ac:dyDescent="0.3">
      <c r="B4" s="202" t="s">
        <v>3</v>
      </c>
      <c r="C4" s="203"/>
      <c r="D4" s="204"/>
      <c r="E4" s="203"/>
      <c r="F4" s="203"/>
      <c r="G4" s="203"/>
      <c r="H4" s="203"/>
      <c r="I4" s="203"/>
      <c r="J4" s="205"/>
      <c r="S4" s="197" t="s">
        <v>103</v>
      </c>
    </row>
    <row r="5" spans="2:19" ht="20.399999999999999" x14ac:dyDescent="0.3">
      <c r="B5" s="206" t="s">
        <v>106</v>
      </c>
      <c r="D5" s="201"/>
      <c r="J5" s="207"/>
      <c r="S5" s="197" t="s">
        <v>103</v>
      </c>
    </row>
    <row r="6" spans="2:19" ht="20.399999999999999" x14ac:dyDescent="0.3">
      <c r="B6" s="208" t="s">
        <v>107</v>
      </c>
      <c r="D6" s="201"/>
      <c r="J6" s="207"/>
      <c r="S6" s="197" t="s">
        <v>103</v>
      </c>
    </row>
    <row r="7" spans="2:19" ht="20.399999999999999" x14ac:dyDescent="0.3">
      <c r="B7" s="208" t="s">
        <v>108</v>
      </c>
      <c r="D7" s="201"/>
      <c r="J7" s="207"/>
      <c r="S7" s="197" t="s">
        <v>103</v>
      </c>
    </row>
    <row r="8" spans="2:19" ht="20.399999999999999" x14ac:dyDescent="0.3">
      <c r="B8" s="208" t="s">
        <v>109</v>
      </c>
      <c r="D8" s="201"/>
      <c r="J8" s="207"/>
      <c r="S8" s="197" t="s">
        <v>103</v>
      </c>
    </row>
    <row r="9" spans="2:19" ht="20.399999999999999" x14ac:dyDescent="0.3">
      <c r="B9" s="208" t="s">
        <v>110</v>
      </c>
      <c r="D9" s="201"/>
      <c r="J9" s="207"/>
      <c r="S9" s="197" t="s">
        <v>103</v>
      </c>
    </row>
    <row r="10" spans="2:19" ht="20.399999999999999" x14ac:dyDescent="0.3">
      <c r="B10" s="208" t="s">
        <v>111</v>
      </c>
      <c r="D10" s="201"/>
      <c r="J10" s="207"/>
      <c r="S10" s="197" t="s">
        <v>103</v>
      </c>
    </row>
    <row r="11" spans="2:19" ht="20.399999999999999" x14ac:dyDescent="0.3">
      <c r="B11" s="208" t="s">
        <v>152</v>
      </c>
      <c r="D11" s="201"/>
      <c r="J11" s="207"/>
      <c r="S11" s="197" t="s">
        <v>103</v>
      </c>
    </row>
    <row r="12" spans="2:19" ht="20.399999999999999" x14ac:dyDescent="0.3">
      <c r="B12" s="208" t="s">
        <v>113</v>
      </c>
      <c r="D12" s="201"/>
      <c r="J12" s="207"/>
      <c r="S12" s="197" t="s">
        <v>103</v>
      </c>
    </row>
    <row r="13" spans="2:19" ht="20.399999999999999" x14ac:dyDescent="0.3">
      <c r="B13" s="208" t="s">
        <v>114</v>
      </c>
      <c r="D13" s="201"/>
      <c r="J13" s="207"/>
      <c r="S13" s="197" t="s">
        <v>103</v>
      </c>
    </row>
    <row r="14" spans="2:19" ht="20.399999999999999" x14ac:dyDescent="0.3">
      <c r="B14" s="208" t="s">
        <v>115</v>
      </c>
      <c r="D14" s="201"/>
      <c r="J14" s="207"/>
      <c r="S14" s="197" t="s">
        <v>103</v>
      </c>
    </row>
    <row r="15" spans="2:19" ht="20.399999999999999" x14ac:dyDescent="0.3">
      <c r="B15" s="208" t="s">
        <v>116</v>
      </c>
      <c r="D15" s="201"/>
      <c r="J15" s="207"/>
      <c r="S15" s="197" t="s">
        <v>103</v>
      </c>
    </row>
    <row r="16" spans="2:19" ht="20.399999999999999" x14ac:dyDescent="0.3">
      <c r="B16" s="208" t="s">
        <v>117</v>
      </c>
      <c r="D16" s="201"/>
      <c r="J16" s="207"/>
      <c r="S16" s="197" t="s">
        <v>103</v>
      </c>
    </row>
    <row r="17" spans="1:19" ht="20.399999999999999" x14ac:dyDescent="0.3">
      <c r="B17" s="206" t="s">
        <v>160</v>
      </c>
      <c r="D17" s="159"/>
      <c r="J17" s="207"/>
      <c r="S17" s="197" t="s">
        <v>103</v>
      </c>
    </row>
    <row r="18" spans="1:19" ht="20.399999999999999" x14ac:dyDescent="0.3">
      <c r="B18" s="206" t="s">
        <v>161</v>
      </c>
      <c r="D18" s="162"/>
      <c r="E18" s="162"/>
      <c r="F18" s="162"/>
      <c r="G18" s="162"/>
      <c r="H18" s="162"/>
      <c r="I18" s="162"/>
      <c r="J18" s="209"/>
      <c r="K18" s="162"/>
      <c r="L18" s="162"/>
      <c r="M18" s="162"/>
      <c r="N18" s="162"/>
      <c r="O18" s="162"/>
      <c r="S18" s="197" t="s">
        <v>103</v>
      </c>
    </row>
    <row r="19" spans="1:19" ht="20.399999999999999" x14ac:dyDescent="0.3">
      <c r="B19" s="206" t="s">
        <v>162</v>
      </c>
      <c r="C19" s="2"/>
      <c r="D19" s="159"/>
      <c r="J19" s="207"/>
      <c r="S19" s="197" t="s">
        <v>103</v>
      </c>
    </row>
    <row r="20" spans="1:19" ht="20.399999999999999" x14ac:dyDescent="0.3">
      <c r="B20" s="206" t="s">
        <v>163</v>
      </c>
      <c r="C20" s="162"/>
      <c r="D20" s="159"/>
      <c r="J20" s="207"/>
      <c r="S20" s="197" t="s">
        <v>103</v>
      </c>
    </row>
    <row r="21" spans="1:19" ht="20.399999999999999" x14ac:dyDescent="0.3">
      <c r="B21" s="206" t="s">
        <v>164</v>
      </c>
      <c r="D21" s="200"/>
      <c r="J21" s="207"/>
      <c r="S21" s="197" t="s">
        <v>103</v>
      </c>
    </row>
    <row r="22" spans="1:19" ht="20.399999999999999" x14ac:dyDescent="0.3">
      <c r="B22" s="206" t="s">
        <v>165</v>
      </c>
      <c r="D22" s="200"/>
      <c r="J22" s="207"/>
      <c r="S22" s="197"/>
    </row>
    <row r="23" spans="1:19" ht="20.399999999999999" x14ac:dyDescent="0.3">
      <c r="B23" s="210" t="s">
        <v>166</v>
      </c>
      <c r="C23" s="211"/>
      <c r="D23" s="211"/>
      <c r="E23" s="211"/>
      <c r="F23" s="211"/>
      <c r="G23" s="211"/>
      <c r="H23" s="211"/>
      <c r="I23" s="211"/>
      <c r="J23" s="212"/>
      <c r="S23" s="197" t="s">
        <v>103</v>
      </c>
    </row>
    <row r="24" spans="1:19" ht="16.5" customHeight="1" x14ac:dyDescent="0.3">
      <c r="B24" s="198" t="s">
        <v>13</v>
      </c>
      <c r="I24" s="213"/>
      <c r="J24" s="214"/>
      <c r="K24" s="218" t="s">
        <v>119</v>
      </c>
      <c r="L24" s="214"/>
      <c r="M24" s="214"/>
      <c r="N24" s="214"/>
      <c r="O24" s="214"/>
      <c r="Q24" s="215"/>
      <c r="S24" s="197" t="s">
        <v>103</v>
      </c>
    </row>
    <row r="25" spans="1:19" ht="16.5" customHeight="1" x14ac:dyDescent="0.3">
      <c r="B25" s="198"/>
      <c r="I25" s="216" t="s">
        <v>167</v>
      </c>
      <c r="J25" s="217" t="s">
        <v>167</v>
      </c>
      <c r="K25" s="218" t="s">
        <v>120</v>
      </c>
      <c r="L25" s="217" t="s">
        <v>167</v>
      </c>
      <c r="M25" s="217" t="s">
        <v>167</v>
      </c>
      <c r="N25" s="217" t="s">
        <v>167</v>
      </c>
      <c r="O25" s="214"/>
      <c r="Q25" s="215"/>
      <c r="S25" s="197" t="s">
        <v>103</v>
      </c>
    </row>
    <row r="26" spans="1:19" x14ac:dyDescent="0.3">
      <c r="D26" s="200"/>
      <c r="I26" s="217" t="s">
        <v>123</v>
      </c>
      <c r="J26" s="217" t="s">
        <v>123</v>
      </c>
      <c r="K26" s="237" t="s">
        <v>122</v>
      </c>
      <c r="L26" s="217" t="s">
        <v>123</v>
      </c>
      <c r="M26" s="217" t="s">
        <v>123</v>
      </c>
      <c r="N26" s="217" t="s">
        <v>123</v>
      </c>
      <c r="O26" s="214"/>
      <c r="S26" s="197" t="s">
        <v>103</v>
      </c>
    </row>
    <row r="27" spans="1:19" x14ac:dyDescent="0.3">
      <c r="C27" s="219" t="s">
        <v>125</v>
      </c>
      <c r="G27" s="219" t="s">
        <v>126</v>
      </c>
      <c r="H27" s="219" t="s">
        <v>126</v>
      </c>
      <c r="I27" s="219" t="s">
        <v>125</v>
      </c>
      <c r="J27" s="220" t="s">
        <v>125</v>
      </c>
      <c r="K27" s="220" t="s">
        <v>125</v>
      </c>
      <c r="L27" s="220" t="s">
        <v>125</v>
      </c>
      <c r="M27" s="219" t="s">
        <v>125</v>
      </c>
      <c r="N27" s="219" t="s">
        <v>168</v>
      </c>
      <c r="S27" s="197" t="s">
        <v>103</v>
      </c>
    </row>
    <row r="28" spans="1:19" s="226" customFormat="1" ht="50.1" customHeight="1" thickBot="1" x14ac:dyDescent="0.35">
      <c r="A28" s="198"/>
      <c r="B28" s="221" t="s">
        <v>127</v>
      </c>
      <c r="C28" s="222" t="s">
        <v>128</v>
      </c>
      <c r="D28" s="222" t="s">
        <v>129</v>
      </c>
      <c r="E28" s="222" t="s">
        <v>130</v>
      </c>
      <c r="F28" s="222" t="s">
        <v>169</v>
      </c>
      <c r="G28" s="223" t="s">
        <v>132</v>
      </c>
      <c r="H28" s="223" t="s">
        <v>133</v>
      </c>
      <c r="I28" s="222" t="s">
        <v>134</v>
      </c>
      <c r="J28" s="222" t="s">
        <v>135</v>
      </c>
      <c r="K28" s="224" t="s">
        <v>136</v>
      </c>
      <c r="L28" s="222" t="s">
        <v>137</v>
      </c>
      <c r="M28" s="223" t="s">
        <v>170</v>
      </c>
      <c r="N28" s="223" t="s">
        <v>171</v>
      </c>
      <c r="O28" s="222" t="s">
        <v>139</v>
      </c>
      <c r="P28" s="222" t="s">
        <v>140</v>
      </c>
      <c r="Q28" s="225" t="s">
        <v>141</v>
      </c>
      <c r="S28" s="197" t="s">
        <v>103</v>
      </c>
    </row>
    <row r="29" spans="1:19" ht="50.25" customHeight="1" thickTop="1" x14ac:dyDescent="0.3">
      <c r="B29" s="227" t="str">
        <f>IF(C29="","",_xlfn.XLOOKUP(C29,経費NO.!$C$2:$C$17,経費NO.!$B$2:$B$17)&amp;"_"&amp;COUNTIF($C$29:C29,C29))</f>
        <v/>
      </c>
      <c r="C29" s="94"/>
      <c r="D29" s="59"/>
      <c r="E29" s="59"/>
      <c r="F29" s="59"/>
      <c r="G29" s="95"/>
      <c r="H29" s="95"/>
      <c r="I29" s="58"/>
      <c r="J29" s="58"/>
      <c r="K29" s="96"/>
      <c r="L29" s="58"/>
      <c r="M29" s="59"/>
      <c r="N29" s="58"/>
      <c r="O29" s="96"/>
      <c r="P29" s="97"/>
      <c r="Q29" s="98"/>
      <c r="S29" s="197" t="s">
        <v>103</v>
      </c>
    </row>
    <row r="30" spans="1:19" ht="50.25" customHeight="1" x14ac:dyDescent="0.3">
      <c r="B30" s="227" t="str">
        <f>IF(C30="","",_xlfn.XLOOKUP(C30,経費NO.!$C$2:$C$17,経費NO.!$B$2:$B$17)&amp;"_"&amp;COUNTIF($C$29:C30,C30))</f>
        <v/>
      </c>
      <c r="C30" s="94"/>
      <c r="D30" s="59"/>
      <c r="E30" s="59"/>
      <c r="F30" s="59"/>
      <c r="G30" s="95"/>
      <c r="H30" s="95"/>
      <c r="I30" s="58"/>
      <c r="J30" s="58"/>
      <c r="K30" s="96"/>
      <c r="L30" s="58"/>
      <c r="M30" s="59"/>
      <c r="N30" s="58"/>
      <c r="O30" s="58"/>
      <c r="P30" s="99"/>
      <c r="Q30" s="100"/>
      <c r="S30" s="197" t="s">
        <v>103</v>
      </c>
    </row>
    <row r="31" spans="1:19" ht="50.25" customHeight="1" x14ac:dyDescent="0.3">
      <c r="B31" s="227" t="str">
        <f>IF(C31="","",_xlfn.XLOOKUP(C31,経費NO.!$C$2:$C$17,経費NO.!$B$2:$B$17)&amp;"_"&amp;COUNTIF($C$29:C31,C31))</f>
        <v/>
      </c>
      <c r="C31" s="94"/>
      <c r="D31" s="59"/>
      <c r="E31" s="59"/>
      <c r="F31" s="59"/>
      <c r="G31" s="281"/>
      <c r="H31" s="95"/>
      <c r="I31" s="58"/>
      <c r="J31" s="58"/>
      <c r="K31" s="96"/>
      <c r="L31" s="58"/>
      <c r="M31" s="59"/>
      <c r="N31" s="58"/>
      <c r="O31" s="58"/>
      <c r="P31" s="99"/>
      <c r="Q31" s="100"/>
      <c r="S31" s="197" t="s">
        <v>103</v>
      </c>
    </row>
    <row r="32" spans="1:19" ht="50.25" customHeight="1" x14ac:dyDescent="0.3">
      <c r="B32" s="227" t="str">
        <f>IF(C32="","",_xlfn.XLOOKUP(C32,経費NO.!$C$2:$C$17,経費NO.!$B$2:$B$17)&amp;"_"&amp;COUNTIF($C$29:C32,C32))</f>
        <v/>
      </c>
      <c r="C32" s="94"/>
      <c r="D32" s="59"/>
      <c r="E32" s="59"/>
      <c r="F32" s="59"/>
      <c r="G32" s="95"/>
      <c r="H32" s="95"/>
      <c r="I32" s="58"/>
      <c r="J32" s="58"/>
      <c r="K32" s="58"/>
      <c r="L32" s="58"/>
      <c r="M32" s="59"/>
      <c r="N32" s="58"/>
      <c r="O32" s="59"/>
      <c r="P32" s="101"/>
      <c r="Q32" s="102"/>
      <c r="S32" s="197" t="s">
        <v>103</v>
      </c>
    </row>
    <row r="33" spans="2:19" ht="50.25" customHeight="1" x14ac:dyDescent="0.3">
      <c r="B33" s="227" t="str">
        <f>IF(C33="","",_xlfn.XLOOKUP(C33,経費NO.!$C$2:$C$17,経費NO.!$B$2:$B$17)&amp;"_"&amp;COUNTIF($C$29:C33,C33))</f>
        <v/>
      </c>
      <c r="C33" s="94"/>
      <c r="D33" s="59"/>
      <c r="E33" s="59"/>
      <c r="F33" s="59"/>
      <c r="G33" s="95"/>
      <c r="H33" s="95"/>
      <c r="I33" s="58"/>
      <c r="J33" s="58"/>
      <c r="K33" s="58"/>
      <c r="L33" s="59"/>
      <c r="M33" s="59"/>
      <c r="N33" s="58"/>
      <c r="O33" s="58"/>
      <c r="P33" s="99"/>
      <c r="Q33" s="102"/>
      <c r="S33" s="197" t="s">
        <v>103</v>
      </c>
    </row>
    <row r="34" spans="2:19" ht="50.25" customHeight="1" x14ac:dyDescent="0.3">
      <c r="B34" s="227" t="str">
        <f>IF(C34="","",_xlfn.XLOOKUP(C34,経費NO.!$C$2:$C$17,経費NO.!$B$2:$B$17)&amp;"_"&amp;COUNTIF($C$29:C34,C34))</f>
        <v/>
      </c>
      <c r="C34" s="94"/>
      <c r="D34" s="59"/>
      <c r="E34" s="59"/>
      <c r="F34" s="59"/>
      <c r="G34" s="95"/>
      <c r="H34" s="95"/>
      <c r="I34" s="58"/>
      <c r="J34" s="58"/>
      <c r="K34" s="58"/>
      <c r="L34" s="58"/>
      <c r="M34" s="59"/>
      <c r="N34" s="58"/>
      <c r="O34" s="58"/>
      <c r="P34" s="99"/>
      <c r="Q34" s="102"/>
      <c r="S34" s="197" t="s">
        <v>103</v>
      </c>
    </row>
    <row r="35" spans="2:19" ht="50.25" customHeight="1" x14ac:dyDescent="0.3">
      <c r="B35" s="227" t="str">
        <f>IF(C35="","",_xlfn.XLOOKUP(C35,経費NO.!$C$2:$C$17,経費NO.!$B$2:$B$17)&amp;"_"&amp;COUNTIF($C$29:C35,C35))</f>
        <v/>
      </c>
      <c r="C35" s="94"/>
      <c r="D35" s="59"/>
      <c r="E35" s="59"/>
      <c r="F35" s="59"/>
      <c r="G35" s="95"/>
      <c r="H35" s="95"/>
      <c r="I35" s="58"/>
      <c r="J35" s="58"/>
      <c r="K35" s="58"/>
      <c r="L35" s="58"/>
      <c r="M35" s="59"/>
      <c r="N35" s="58"/>
      <c r="O35" s="58"/>
      <c r="P35" s="99"/>
      <c r="Q35" s="102"/>
      <c r="S35" s="197" t="s">
        <v>103</v>
      </c>
    </row>
    <row r="36" spans="2:19" ht="50.25" customHeight="1" x14ac:dyDescent="0.3">
      <c r="B36" s="227" t="str">
        <f>IF(C36="","",_xlfn.XLOOKUP(C36,経費NO.!$C$2:$C$17,経費NO.!$B$2:$B$17)&amp;"_"&amp;COUNTIF($C$29:C36,C36))</f>
        <v/>
      </c>
      <c r="C36" s="94"/>
      <c r="D36" s="59"/>
      <c r="E36" s="59"/>
      <c r="F36" s="59"/>
      <c r="G36" s="95"/>
      <c r="H36" s="95"/>
      <c r="I36" s="58"/>
      <c r="J36" s="58"/>
      <c r="K36" s="58"/>
      <c r="L36" s="58"/>
      <c r="M36" s="59"/>
      <c r="N36" s="58"/>
      <c r="O36" s="58"/>
      <c r="P36" s="99"/>
      <c r="Q36" s="102"/>
      <c r="S36" s="197" t="s">
        <v>103</v>
      </c>
    </row>
    <row r="37" spans="2:19" ht="50.25" customHeight="1" x14ac:dyDescent="0.3">
      <c r="B37" s="227" t="str">
        <f>IF(C37="","",_xlfn.XLOOKUP(C37,経費NO.!$C$2:$C$17,経費NO.!$B$2:$B$17)&amp;"_"&amp;COUNTIF($C$29:C37,C37))</f>
        <v/>
      </c>
      <c r="C37" s="94"/>
      <c r="D37" s="59"/>
      <c r="E37" s="59"/>
      <c r="F37" s="59"/>
      <c r="G37" s="95"/>
      <c r="H37" s="95"/>
      <c r="I37" s="58"/>
      <c r="J37" s="58"/>
      <c r="K37" s="58"/>
      <c r="L37" s="58"/>
      <c r="M37" s="59"/>
      <c r="N37" s="58"/>
      <c r="O37" s="58"/>
      <c r="P37" s="99"/>
      <c r="Q37" s="102"/>
      <c r="S37" s="197" t="s">
        <v>103</v>
      </c>
    </row>
    <row r="38" spans="2:19" ht="50.25" customHeight="1" x14ac:dyDescent="0.3">
      <c r="B38" s="227" t="str">
        <f>IF(C38="","",_xlfn.XLOOKUP(C38,経費NO.!$C$2:$C$17,経費NO.!$B$2:$B$17)&amp;"_"&amp;COUNTIF($C$29:C38,C38))</f>
        <v/>
      </c>
      <c r="C38" s="94"/>
      <c r="D38" s="59"/>
      <c r="E38" s="59"/>
      <c r="F38" s="59"/>
      <c r="G38" s="95"/>
      <c r="H38" s="95"/>
      <c r="I38" s="58"/>
      <c r="J38" s="58"/>
      <c r="K38" s="58"/>
      <c r="L38" s="58"/>
      <c r="M38" s="59"/>
      <c r="N38" s="58"/>
      <c r="O38" s="58"/>
      <c r="P38" s="99"/>
      <c r="Q38" s="102"/>
      <c r="S38" s="197" t="s">
        <v>103</v>
      </c>
    </row>
    <row r="39" spans="2:19" ht="50.25" customHeight="1" x14ac:dyDescent="0.3">
      <c r="B39" s="227" t="str">
        <f>IF(C39="","",_xlfn.XLOOKUP(C39,経費NO.!$C$2:$C$17,経費NO.!$B$2:$B$17)&amp;"_"&amp;COUNTIF($C$29:C39,C39))</f>
        <v/>
      </c>
      <c r="C39" s="94"/>
      <c r="D39" s="59"/>
      <c r="E39" s="59"/>
      <c r="F39" s="59"/>
      <c r="G39" s="95"/>
      <c r="H39" s="95"/>
      <c r="I39" s="58"/>
      <c r="J39" s="58"/>
      <c r="K39" s="58"/>
      <c r="L39" s="58"/>
      <c r="M39" s="59"/>
      <c r="N39" s="58"/>
      <c r="O39" s="58"/>
      <c r="P39" s="99"/>
      <c r="Q39" s="102"/>
      <c r="S39" s="197" t="s">
        <v>103</v>
      </c>
    </row>
    <row r="40" spans="2:19" ht="50.25" customHeight="1" x14ac:dyDescent="0.3">
      <c r="B40" s="227" t="str">
        <f>IF(C40="","",_xlfn.XLOOKUP(C40,経費NO.!$C$2:$C$17,経費NO.!$B$2:$B$17)&amp;"_"&amp;COUNTIF($C$29:C40,C40))</f>
        <v/>
      </c>
      <c r="C40" s="94"/>
      <c r="D40" s="59"/>
      <c r="E40" s="59"/>
      <c r="F40" s="59"/>
      <c r="G40" s="95"/>
      <c r="H40" s="95"/>
      <c r="I40" s="58"/>
      <c r="J40" s="58"/>
      <c r="K40" s="58"/>
      <c r="L40" s="58"/>
      <c r="M40" s="59"/>
      <c r="N40" s="58"/>
      <c r="O40" s="58"/>
      <c r="P40" s="99"/>
      <c r="Q40" s="102"/>
      <c r="S40" s="197" t="s">
        <v>103</v>
      </c>
    </row>
    <row r="41" spans="2:19" ht="50.25" customHeight="1" x14ac:dyDescent="0.3">
      <c r="B41" s="227" t="str">
        <f>IF(C41="","",_xlfn.XLOOKUP(C41,経費NO.!$C$2:$C$17,経費NO.!$B$2:$B$17)&amp;"_"&amp;COUNTIF($C$29:C41,C41))</f>
        <v/>
      </c>
      <c r="C41" s="94"/>
      <c r="D41" s="59"/>
      <c r="E41" s="59"/>
      <c r="F41" s="59"/>
      <c r="G41" s="95"/>
      <c r="H41" s="95"/>
      <c r="I41" s="58"/>
      <c r="J41" s="58"/>
      <c r="K41" s="58"/>
      <c r="L41" s="59"/>
      <c r="M41" s="59"/>
      <c r="N41" s="58"/>
      <c r="O41" s="59"/>
      <c r="P41" s="101"/>
      <c r="Q41" s="102"/>
      <c r="S41" s="197" t="s">
        <v>103</v>
      </c>
    </row>
    <row r="42" spans="2:19" ht="50.25" customHeight="1" x14ac:dyDescent="0.3">
      <c r="B42" s="227" t="str">
        <f>IF(C42="","",_xlfn.XLOOKUP(C42,経費NO.!$C$2:$C$17,経費NO.!$B$2:$B$17)&amp;"_"&amp;COUNTIF($C$29:C42,C42))</f>
        <v/>
      </c>
      <c r="C42" s="94"/>
      <c r="D42" s="59"/>
      <c r="E42" s="59"/>
      <c r="F42" s="59"/>
      <c r="G42" s="95"/>
      <c r="H42" s="95"/>
      <c r="I42" s="58"/>
      <c r="J42" s="58"/>
      <c r="K42" s="58"/>
      <c r="L42" s="58"/>
      <c r="M42" s="59"/>
      <c r="N42" s="58"/>
      <c r="O42" s="58"/>
      <c r="P42" s="99"/>
      <c r="Q42" s="102"/>
      <c r="S42" s="197" t="s">
        <v>103</v>
      </c>
    </row>
    <row r="43" spans="2:19" ht="50.25" customHeight="1" x14ac:dyDescent="0.3">
      <c r="B43" s="227" t="str">
        <f>IF(C43="","",_xlfn.XLOOKUP(C43,経費NO.!$C$2:$C$17,経費NO.!$B$2:$B$17)&amp;"_"&amp;COUNTIF($C$29:C43,C43))</f>
        <v/>
      </c>
      <c r="C43" s="94"/>
      <c r="D43" s="59"/>
      <c r="E43" s="59"/>
      <c r="F43" s="59"/>
      <c r="G43" s="95"/>
      <c r="H43" s="95"/>
      <c r="I43" s="59"/>
      <c r="J43" s="59"/>
      <c r="K43" s="58"/>
      <c r="L43" s="59"/>
      <c r="M43" s="59"/>
      <c r="N43" s="59"/>
      <c r="O43" s="59"/>
      <c r="P43" s="101"/>
      <c r="Q43" s="102"/>
      <c r="S43" s="197" t="s">
        <v>103</v>
      </c>
    </row>
    <row r="44" spans="2:19" ht="50.25" customHeight="1" x14ac:dyDescent="0.3">
      <c r="B44" s="227" t="str">
        <f>IF(C44="","",_xlfn.XLOOKUP(C44,経費NO.!$C$2:$C$17,経費NO.!$B$2:$B$17)&amp;"_"&amp;COUNTIF($C$29:C44,C44))</f>
        <v/>
      </c>
      <c r="C44" s="94"/>
      <c r="D44" s="59"/>
      <c r="E44" s="59"/>
      <c r="F44" s="59"/>
      <c r="G44" s="95"/>
      <c r="H44" s="95"/>
      <c r="I44" s="59"/>
      <c r="J44" s="59"/>
      <c r="K44" s="58"/>
      <c r="L44" s="59"/>
      <c r="M44" s="59"/>
      <c r="N44" s="59"/>
      <c r="O44" s="59"/>
      <c r="P44" s="101"/>
      <c r="Q44" s="102"/>
      <c r="S44" s="197" t="s">
        <v>103</v>
      </c>
    </row>
    <row r="45" spans="2:19" ht="50.25" customHeight="1" x14ac:dyDescent="0.3">
      <c r="B45" s="227" t="str">
        <f>IF(C45="","",_xlfn.XLOOKUP(C45,経費NO.!$C$2:$C$17,経費NO.!$B$2:$B$17)&amp;"_"&amp;COUNTIF($C$29:C45,C45))</f>
        <v/>
      </c>
      <c r="C45" s="94"/>
      <c r="D45" s="59"/>
      <c r="E45" s="59"/>
      <c r="F45" s="59"/>
      <c r="G45" s="95"/>
      <c r="H45" s="95"/>
      <c r="I45" s="59"/>
      <c r="J45" s="59"/>
      <c r="K45" s="58"/>
      <c r="L45" s="59"/>
      <c r="M45" s="59"/>
      <c r="N45" s="59"/>
      <c r="O45" s="59"/>
      <c r="P45" s="101"/>
      <c r="Q45" s="102"/>
      <c r="S45" s="197" t="s">
        <v>103</v>
      </c>
    </row>
    <row r="46" spans="2:19" ht="50.25" customHeight="1" x14ac:dyDescent="0.3">
      <c r="B46" s="227" t="str">
        <f>IF(C46="","",_xlfn.XLOOKUP(C46,経費NO.!$C$2:$C$17,経費NO.!$B$2:$B$17)&amp;"_"&amp;COUNTIF($C$29:C46,C46))</f>
        <v/>
      </c>
      <c r="C46" s="94"/>
      <c r="D46" s="59"/>
      <c r="E46" s="59"/>
      <c r="F46" s="59"/>
      <c r="G46" s="95"/>
      <c r="H46" s="95"/>
      <c r="I46" s="59"/>
      <c r="J46" s="59"/>
      <c r="K46" s="58"/>
      <c r="L46" s="59"/>
      <c r="M46" s="59"/>
      <c r="N46" s="59"/>
      <c r="O46" s="59"/>
      <c r="P46" s="101"/>
      <c r="Q46" s="102"/>
      <c r="S46" s="197" t="s">
        <v>103</v>
      </c>
    </row>
    <row r="47" spans="2:19" ht="50.25" customHeight="1" x14ac:dyDescent="0.3">
      <c r="B47" s="227" t="str">
        <f>IF(C47="","",_xlfn.XLOOKUP(C47,経費NO.!$C$2:$C$17,経費NO.!$B$2:$B$17)&amp;"_"&amp;COUNTIF($C$29:C47,C47))</f>
        <v/>
      </c>
      <c r="C47" s="94"/>
      <c r="D47" s="59"/>
      <c r="E47" s="59"/>
      <c r="F47" s="59"/>
      <c r="G47" s="95"/>
      <c r="H47" s="95"/>
      <c r="I47" s="59"/>
      <c r="J47" s="59"/>
      <c r="K47" s="58"/>
      <c r="L47" s="59"/>
      <c r="M47" s="59"/>
      <c r="N47" s="59"/>
      <c r="O47" s="59"/>
      <c r="P47" s="101"/>
      <c r="Q47" s="102"/>
      <c r="S47" s="197" t="s">
        <v>103</v>
      </c>
    </row>
    <row r="48" spans="2:19" ht="50.25" customHeight="1" x14ac:dyDescent="0.3">
      <c r="B48" s="227" t="str">
        <f>IF(C48="","",_xlfn.XLOOKUP(C48,経費NO.!$C$2:$C$17,経費NO.!$B$2:$B$17)&amp;"_"&amp;COUNTIF($C$29:C48,C48))</f>
        <v/>
      </c>
      <c r="C48" s="94"/>
      <c r="D48" s="60"/>
      <c r="E48" s="60"/>
      <c r="F48" s="60"/>
      <c r="G48" s="103"/>
      <c r="H48" s="103"/>
      <c r="I48" s="60"/>
      <c r="J48" s="60"/>
      <c r="K48" s="58"/>
      <c r="L48" s="60"/>
      <c r="M48" s="60"/>
      <c r="N48" s="60"/>
      <c r="O48" s="60"/>
      <c r="P48" s="104"/>
      <c r="Q48" s="105"/>
      <c r="S48" s="197" t="s">
        <v>103</v>
      </c>
    </row>
    <row r="49" spans="1:20" x14ac:dyDescent="0.3">
      <c r="B49" s="229" t="s">
        <v>142</v>
      </c>
      <c r="S49" s="197" t="s">
        <v>103</v>
      </c>
    </row>
    <row r="50" spans="1:20" x14ac:dyDescent="0.3">
      <c r="S50" s="197" t="s">
        <v>103</v>
      </c>
    </row>
    <row r="51" spans="1:20" x14ac:dyDescent="0.3">
      <c r="A51" s="197" t="s">
        <v>103</v>
      </c>
      <c r="B51" s="197" t="s">
        <v>103</v>
      </c>
      <c r="C51" s="197" t="s">
        <v>103</v>
      </c>
      <c r="D51" s="197" t="s">
        <v>103</v>
      </c>
      <c r="E51" s="197" t="s">
        <v>103</v>
      </c>
      <c r="F51" s="197" t="s">
        <v>103</v>
      </c>
      <c r="G51" s="197" t="s">
        <v>103</v>
      </c>
      <c r="H51" s="197" t="s">
        <v>103</v>
      </c>
      <c r="I51" s="197" t="s">
        <v>103</v>
      </c>
      <c r="J51" s="197" t="s">
        <v>103</v>
      </c>
      <c r="K51" s="197" t="s">
        <v>103</v>
      </c>
      <c r="L51" s="197" t="s">
        <v>103</v>
      </c>
      <c r="M51" s="197" t="s">
        <v>103</v>
      </c>
      <c r="N51" s="197" t="s">
        <v>103</v>
      </c>
      <c r="O51" s="197" t="s">
        <v>103</v>
      </c>
      <c r="P51" s="197" t="s">
        <v>103</v>
      </c>
      <c r="Q51" s="197" t="s">
        <v>103</v>
      </c>
      <c r="R51" s="197" t="s">
        <v>103</v>
      </c>
      <c r="S51" s="197" t="s">
        <v>103</v>
      </c>
      <c r="T51" s="197"/>
    </row>
  </sheetData>
  <sheetProtection algorithmName="SHA-512" hashValue="byeI/aqH2KRFTLRf3VZ77Px2ePgfBYBV8zrFKcXeVS7noe4NI3C0RHBDhZ9ruFfvvbHXttWp9PA+aGNT62b2KQ==" saltValue="mNMf7DEUpV5JQYLi8D6vcA==" spinCount="100000" sheet="1" selectLockedCells="1"/>
  <phoneticPr fontId="25"/>
  <conditionalFormatting sqref="B16:B17 D17:D18">
    <cfRule type="cellIs" dxfId="40" priority="26" operator="equal">
      <formula>"入力不要"</formula>
    </cfRule>
    <cfRule type="cellIs" dxfId="39" priority="27" operator="equal">
      <formula>"該当必須"</formula>
    </cfRule>
    <cfRule type="cellIs" dxfId="38" priority="28" operator="equal">
      <formula>"必須"</formula>
    </cfRule>
  </conditionalFormatting>
  <conditionalFormatting sqref="C29:C48">
    <cfRule type="expression" dxfId="37" priority="14">
      <formula>IF($C29&lt;&gt;"",TRUE,FALSE)</formula>
    </cfRule>
  </conditionalFormatting>
  <conditionalFormatting sqref="C19:D20">
    <cfRule type="cellIs" dxfId="36" priority="24" operator="equal">
      <formula>"該当必須"</formula>
    </cfRule>
    <cfRule type="cellIs" dxfId="35" priority="23" operator="equal">
      <formula>"入力不要"</formula>
    </cfRule>
    <cfRule type="cellIs" dxfId="34" priority="25" operator="equal">
      <formula>"必須"</formula>
    </cfRule>
  </conditionalFormatting>
  <conditionalFormatting sqref="D29:D48 F29:G48 H29:H48">
    <cfRule type="expression" dxfId="33" priority="22">
      <formula>IF(C29&lt;&gt;"",TRUE,FALSE)</formula>
    </cfRule>
  </conditionalFormatting>
  <conditionalFormatting sqref="D29:D48 F29:H48">
    <cfRule type="expression" dxfId="32" priority="21">
      <formula>IF(D29&lt;&gt;"",TRUE,FALSE)</formula>
    </cfRule>
  </conditionalFormatting>
  <conditionalFormatting sqref="E29:E48">
    <cfRule type="expression" dxfId="31" priority="19">
      <formula>IF(E29&lt;&gt;"",TRUE,FALSE)</formula>
    </cfRule>
    <cfRule type="expression" dxfId="30" priority="20">
      <formula>IF(D29&lt;&gt;"",TRUE,FALSE)</formula>
    </cfRule>
  </conditionalFormatting>
  <conditionalFormatting sqref="I29:I48">
    <cfRule type="expression" dxfId="29" priority="9">
      <formula>IF(I29="提出なし",TRUE,FALSE)</formula>
    </cfRule>
    <cfRule type="expression" dxfId="28" priority="10">
      <formula>IF(I29="提出あり",TRUE,FALSE)</formula>
    </cfRule>
    <cfRule type="expression" dxfId="27" priority="11">
      <formula>IF(AND($C29&lt;&gt;"リースの解約費",H29&lt;&gt;""),TRUE,FALSE)</formula>
    </cfRule>
  </conditionalFormatting>
  <conditionalFormatting sqref="J29:J48">
    <cfRule type="expression" dxfId="26" priority="6">
      <formula>IF(J29="提出なし",TRUE,FALSE)</formula>
    </cfRule>
    <cfRule type="expression" dxfId="25" priority="7">
      <formula>IF(J29="提出あり",TRUE,FALSE)</formula>
    </cfRule>
    <cfRule type="expression" dxfId="24" priority="8">
      <formula>IF(AND($C29&lt;&gt;"リースの解約費",I29="提出あり"),TRUE,FALSE)</formula>
    </cfRule>
  </conditionalFormatting>
  <conditionalFormatting sqref="K29:K48">
    <cfRule type="expression" dxfId="23" priority="1">
      <formula>IF($M29="提出なし",TRUE,FALSE)</formula>
    </cfRule>
    <cfRule type="expression" dxfId="22" priority="2">
      <formula>IF($L29="提出なし",TRUE,FALSE)</formula>
    </cfRule>
    <cfRule type="expression" dxfId="21" priority="3">
      <formula>IF($K29&lt;&gt;"",TRUE,FALSE)</formula>
    </cfRule>
    <cfRule type="expression" dxfId="20" priority="4">
      <formula>IF(AND($C29&lt;&gt;"リースの解約費",$J29="提出あり"),TRUE,FALSE)</formula>
    </cfRule>
  </conditionalFormatting>
  <conditionalFormatting sqref="L29:L48">
    <cfRule type="expression" dxfId="19" priority="29">
      <formula>IF($L29="提出なし",TRUE,FALSE)</formula>
    </cfRule>
    <cfRule type="expression" dxfId="18" priority="30">
      <formula>IF($L29&lt;&gt;"",TRUE,FALSE)</formula>
    </cfRule>
    <cfRule type="expression" dxfId="17" priority="31">
      <formula>IF(AND($C29&lt;&gt;"リースの解約費",$K29=$K$24),TRUE,FALSE)</formula>
    </cfRule>
  </conditionalFormatting>
  <conditionalFormatting sqref="M29:M48">
    <cfRule type="expression" dxfId="16" priority="32">
      <formula>IF($M29="提出なし",TRUE,FALSE)</formula>
    </cfRule>
    <cfRule type="expression" dxfId="15" priority="33">
      <formula>IF(M29="提出あり",TRUE,FALSE)</formula>
    </cfRule>
    <cfRule type="expression" dxfId="14" priority="34">
      <formula>IF(AND($C29&lt;&gt;"リースの解約費",OR($K29=$K$25,$K29=$K$26)),TRUE,FALSE)</formula>
    </cfRule>
  </conditionalFormatting>
  <conditionalFormatting sqref="N29:N48">
    <cfRule type="expression" dxfId="13" priority="35">
      <formula>IF($N29="提出なし",TRUE,FALSE)</formula>
    </cfRule>
    <cfRule type="expression" dxfId="12" priority="36">
      <formula>IF($N29="提出あり",TRUE,FALSE)</formula>
    </cfRule>
    <cfRule type="expression" dxfId="11" priority="37">
      <formula>IF(AND($C29="リースの解約費",$H29&lt;&gt;""),TRUE,FALSE)</formula>
    </cfRule>
  </conditionalFormatting>
  <conditionalFormatting sqref="O29:O48">
    <cfRule type="expression" dxfId="10" priority="38">
      <formula>IF($O29&lt;&gt;"",TRUE,FALSE)</formula>
    </cfRule>
    <cfRule type="expression" dxfId="9" priority="39">
      <formula>IF(AND($C29&lt;&gt;"リースの解約費",$L29="提出あり"),TRUE,FALSE)</formula>
    </cfRule>
  </conditionalFormatting>
  <conditionalFormatting sqref="P29:P48">
    <cfRule type="expression" dxfId="8" priority="40">
      <formula>IF($P29&lt;&gt;"",TRUE,FALSE)</formula>
    </cfRule>
    <cfRule type="expression" dxfId="7" priority="41">
      <formula>IF(AND($C29&lt;&gt;"リースの解約費",$O29&lt;&gt;""),TRUE,FALSE)</formula>
    </cfRule>
  </conditionalFormatting>
  <conditionalFormatting sqref="Q29:Q48">
    <cfRule type="expression" dxfId="6" priority="5">
      <formula>IF($C29&lt;&gt;"",TRUE,FALSE)</formula>
    </cfRule>
  </conditionalFormatting>
  <dataValidations count="9">
    <dataValidation type="list" allowBlank="1" showInputMessage="1" showErrorMessage="1" sqref="K29:K48" xr:uid="{1A879FD5-F429-4614-BB73-EA7E7B41CE60}">
      <formula1>$K$24:$K$26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2977DAA3-5598-433D-B91D-17B0B88597AA}">
      <formula1>"廃業支援費,在庫廃棄費,解体費,原状回復費,リースの解約費,移転・移設費用,土壌汚染調査費"</formula1>
    </dataValidation>
    <dataValidation type="whole" operator="greaterThan" allowBlank="1" showInputMessage="1" showErrorMessage="1" sqref="G29:H48 P29:P48" xr:uid="{37018D6C-E7E3-4E94-8D9A-DC08EFEE9C98}">
      <formula1>0</formula1>
    </dataValidation>
  </dataValidations>
  <pageMargins left="0.7" right="0.7" top="0.75" bottom="0.75" header="0.3" footer="0.3"/>
  <pageSetup paperSize="9" scale="15"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100" zoomScaleSheetLayoutView="100" workbookViewId="0">
      <selection activeCell="C43" sqref="C43:Q43"/>
    </sheetView>
  </sheetViews>
  <sheetFormatPr defaultColWidth="9.109375" defaultRowHeight="18" x14ac:dyDescent="0.3"/>
  <cols>
    <col min="1" max="1" width="2.33203125" style="73" customWidth="1"/>
    <col min="2" max="18" width="5.6640625" style="73" customWidth="1"/>
    <col min="19" max="20" width="2.33203125" style="73" customWidth="1"/>
    <col min="21" max="27" width="5.6640625" style="73" hidden="1" customWidth="1"/>
    <col min="28" max="32" width="9.109375" style="73" hidden="1" customWidth="1"/>
    <col min="33" max="16384" width="9.109375" style="73"/>
  </cols>
  <sheetData>
    <row r="1" spans="1:23" ht="19.8" x14ac:dyDescent="0.3">
      <c r="A1" s="318" t="s">
        <v>172</v>
      </c>
      <c r="B1" s="318"/>
      <c r="C1" s="318"/>
      <c r="D1" s="69"/>
      <c r="E1" s="69"/>
      <c r="F1" s="69"/>
      <c r="G1" s="69"/>
      <c r="H1" s="69"/>
      <c r="I1" s="69"/>
      <c r="J1" s="69"/>
      <c r="K1" s="69"/>
      <c r="L1" s="69"/>
      <c r="M1" s="69"/>
      <c r="N1" s="69"/>
      <c r="O1" s="70"/>
      <c r="P1" s="70"/>
      <c r="Q1" s="70"/>
      <c r="R1" s="70"/>
      <c r="S1" s="70"/>
      <c r="T1" s="70"/>
      <c r="U1" s="71"/>
      <c r="V1" s="72"/>
      <c r="W1" s="72"/>
    </row>
    <row r="2" spans="1:23" ht="19.8" x14ac:dyDescent="0.3">
      <c r="D2" s="69"/>
      <c r="E2" s="69"/>
      <c r="F2" s="69"/>
      <c r="G2" s="69"/>
      <c r="H2" s="69"/>
      <c r="I2" s="69"/>
      <c r="J2" s="69"/>
      <c r="K2" s="69"/>
      <c r="L2" s="319">
        <f>【申請者入力】様式第1.交付申請書!H17</f>
        <v>0</v>
      </c>
      <c r="M2" s="320"/>
      <c r="N2" s="74" t="s">
        <v>173</v>
      </c>
      <c r="O2" s="292">
        <f>【申請者入力】様式第1.交付申請書!H18</f>
        <v>0</v>
      </c>
      <c r="P2" s="70" t="s">
        <v>174</v>
      </c>
      <c r="Q2" s="292">
        <f>【申請者入力】様式第1.交付申請書!H19</f>
        <v>0</v>
      </c>
      <c r="R2" s="74" t="s">
        <v>175</v>
      </c>
      <c r="S2" s="75"/>
      <c r="T2" s="76"/>
    </row>
    <row r="3" spans="1:23" ht="19.8" x14ac:dyDescent="0.3">
      <c r="A3" s="77"/>
      <c r="B3" s="69" t="s">
        <v>176</v>
      </c>
      <c r="C3" s="69"/>
      <c r="D3" s="69"/>
      <c r="E3" s="69"/>
      <c r="F3" s="69"/>
      <c r="G3" s="69"/>
      <c r="H3" s="69"/>
      <c r="I3" s="69"/>
      <c r="J3" s="69"/>
      <c r="K3" s="69"/>
      <c r="T3" s="70"/>
    </row>
    <row r="4" spans="1:23" ht="19.8" x14ac:dyDescent="0.3">
      <c r="A4" s="77"/>
      <c r="C4" s="69"/>
      <c r="D4" s="69"/>
      <c r="E4" s="69"/>
      <c r="F4" s="69"/>
      <c r="G4" s="69"/>
      <c r="H4" s="69"/>
      <c r="I4" s="69"/>
      <c r="J4" s="69"/>
      <c r="K4" s="69"/>
      <c r="L4" s="69"/>
      <c r="M4" s="76" t="s">
        <v>177</v>
      </c>
      <c r="N4" s="328">
        <f>【申請者入力】様式第1.交付申請書!H32</f>
        <v>0</v>
      </c>
      <c r="O4" s="329"/>
      <c r="P4" s="329"/>
      <c r="Q4" s="329"/>
      <c r="R4" s="330"/>
      <c r="T4" s="70"/>
    </row>
    <row r="5" spans="1:23" ht="18.75" customHeight="1" x14ac:dyDescent="0.3">
      <c r="A5" s="77"/>
      <c r="B5" s="324" t="s">
        <v>178</v>
      </c>
      <c r="C5" s="326" t="s">
        <v>179</v>
      </c>
      <c r="G5" s="69"/>
      <c r="H5" s="69"/>
      <c r="I5" s="69"/>
      <c r="J5" s="69"/>
      <c r="K5" s="69"/>
      <c r="L5" s="69"/>
      <c r="M5" s="76" t="s">
        <v>180</v>
      </c>
      <c r="N5" s="321">
        <f>【申請者入力】様式第1.交付申請書!H33</f>
        <v>0</v>
      </c>
      <c r="O5" s="322"/>
      <c r="P5" s="322"/>
      <c r="Q5" s="322"/>
      <c r="R5" s="323"/>
      <c r="T5" s="69"/>
    </row>
    <row r="6" spans="1:23" ht="19.8" x14ac:dyDescent="0.3">
      <c r="A6" s="69"/>
      <c r="B6" s="325"/>
      <c r="C6" s="327"/>
      <c r="G6" s="78"/>
      <c r="H6" s="78"/>
      <c r="I6" s="69"/>
      <c r="J6" s="69"/>
      <c r="K6" s="69"/>
      <c r="L6" s="69"/>
      <c r="M6" s="76" t="s">
        <v>181</v>
      </c>
      <c r="N6" s="321">
        <f>【申請者入力】様式第1.交付申請書!H34</f>
        <v>0</v>
      </c>
      <c r="O6" s="322"/>
      <c r="P6" s="322"/>
      <c r="Q6" s="322"/>
      <c r="R6" s="323"/>
      <c r="T6" s="69"/>
    </row>
    <row r="7" spans="1:23" ht="19.8" x14ac:dyDescent="0.3">
      <c r="A7" s="69"/>
      <c r="G7" s="78"/>
      <c r="H7" s="78"/>
      <c r="I7" s="69"/>
      <c r="J7" s="69"/>
      <c r="S7" s="76"/>
      <c r="T7" s="69"/>
    </row>
    <row r="8" spans="1:23" ht="19.8" x14ac:dyDescent="0.3">
      <c r="A8" s="69"/>
      <c r="B8" s="300" t="s">
        <v>182</v>
      </c>
      <c r="C8" s="300"/>
      <c r="D8" s="300"/>
      <c r="E8" s="300"/>
      <c r="F8" s="300"/>
      <c r="G8" s="300"/>
      <c r="H8" s="300"/>
      <c r="I8" s="300"/>
      <c r="J8" s="300"/>
      <c r="K8" s="300"/>
      <c r="L8" s="300"/>
      <c r="M8" s="300"/>
      <c r="N8" s="300"/>
      <c r="O8" s="300"/>
      <c r="P8" s="300"/>
      <c r="Q8" s="300"/>
      <c r="R8" s="300"/>
    </row>
    <row r="9" spans="1:23" ht="19.5" customHeight="1" x14ac:dyDescent="0.3">
      <c r="A9" s="69"/>
      <c r="S9" s="291"/>
      <c r="T9" s="69"/>
    </row>
    <row r="10" spans="1:23" ht="19.5" customHeight="1" x14ac:dyDescent="0.3">
      <c r="A10" s="69"/>
      <c r="B10" s="308" t="s">
        <v>183</v>
      </c>
      <c r="C10" s="308"/>
      <c r="D10" s="308"/>
      <c r="E10" s="308"/>
      <c r="F10" s="308"/>
      <c r="G10" s="308"/>
      <c r="H10" s="308"/>
      <c r="I10" s="308"/>
      <c r="J10" s="308"/>
      <c r="K10" s="308"/>
      <c r="L10" s="308"/>
      <c r="M10" s="308"/>
      <c r="N10" s="308"/>
      <c r="O10" s="308"/>
      <c r="P10" s="308"/>
      <c r="Q10" s="308"/>
      <c r="R10" s="308"/>
      <c r="S10" s="76"/>
      <c r="T10" s="69"/>
    </row>
    <row r="11" spans="1:23" ht="19.5" customHeight="1" x14ac:dyDescent="0.3">
      <c r="A11" s="69"/>
      <c r="B11" s="308"/>
      <c r="C11" s="308"/>
      <c r="D11" s="308"/>
      <c r="E11" s="308"/>
      <c r="F11" s="308"/>
      <c r="G11" s="308"/>
      <c r="H11" s="308"/>
      <c r="I11" s="308"/>
      <c r="J11" s="308"/>
      <c r="K11" s="308"/>
      <c r="L11" s="308"/>
      <c r="M11" s="308"/>
      <c r="N11" s="308"/>
      <c r="O11" s="308"/>
      <c r="P11" s="308"/>
      <c r="Q11" s="308"/>
      <c r="R11" s="308"/>
      <c r="T11" s="69"/>
    </row>
    <row r="12" spans="1:23" ht="19.8" x14ac:dyDescent="0.3">
      <c r="A12" s="69"/>
      <c r="B12" s="308"/>
      <c r="C12" s="308"/>
      <c r="D12" s="308"/>
      <c r="E12" s="308"/>
      <c r="F12" s="308"/>
      <c r="G12" s="308"/>
      <c r="H12" s="308"/>
      <c r="I12" s="308"/>
      <c r="J12" s="308"/>
      <c r="K12" s="308"/>
      <c r="L12" s="308"/>
      <c r="M12" s="308"/>
      <c r="N12" s="308"/>
      <c r="O12" s="308"/>
      <c r="P12" s="308"/>
      <c r="Q12" s="308"/>
      <c r="R12" s="308"/>
      <c r="S12" s="291"/>
      <c r="T12" s="69"/>
    </row>
    <row r="13" spans="1:23" ht="19.8" x14ac:dyDescent="0.3">
      <c r="A13" s="69"/>
      <c r="B13" s="308"/>
      <c r="C13" s="308"/>
      <c r="D13" s="308"/>
      <c r="E13" s="308"/>
      <c r="F13" s="308"/>
      <c r="G13" s="308"/>
      <c r="H13" s="308"/>
      <c r="I13" s="308"/>
      <c r="J13" s="308"/>
      <c r="K13" s="308"/>
      <c r="L13" s="308"/>
      <c r="M13" s="308"/>
      <c r="N13" s="308"/>
      <c r="O13" s="308"/>
      <c r="P13" s="308"/>
      <c r="Q13" s="308"/>
      <c r="R13" s="308"/>
      <c r="S13" s="69"/>
      <c r="T13" s="69"/>
    </row>
    <row r="14" spans="1:23" ht="19.8" x14ac:dyDescent="0.3">
      <c r="A14" s="69"/>
      <c r="B14" s="308"/>
      <c r="C14" s="308"/>
      <c r="D14" s="308"/>
      <c r="E14" s="308"/>
      <c r="F14" s="308"/>
      <c r="G14" s="308"/>
      <c r="H14" s="308"/>
      <c r="I14" s="308"/>
      <c r="J14" s="308"/>
      <c r="K14" s="308"/>
      <c r="L14" s="308"/>
      <c r="M14" s="308"/>
      <c r="N14" s="308"/>
      <c r="O14" s="308"/>
      <c r="P14" s="308"/>
      <c r="Q14" s="308"/>
      <c r="R14" s="308"/>
      <c r="S14" s="79"/>
      <c r="T14" s="69"/>
    </row>
    <row r="15" spans="1:23" ht="19.8" x14ac:dyDescent="0.3">
      <c r="A15" s="69"/>
      <c r="B15" s="80"/>
      <c r="C15" s="80"/>
      <c r="D15" s="80"/>
      <c r="E15" s="80"/>
      <c r="F15" s="80"/>
      <c r="G15" s="80"/>
      <c r="H15" s="80"/>
      <c r="I15" s="80"/>
      <c r="J15" s="80"/>
      <c r="K15" s="80"/>
      <c r="L15" s="80"/>
      <c r="M15" s="80"/>
      <c r="N15" s="80"/>
      <c r="O15" s="80"/>
      <c r="P15" s="80"/>
      <c r="Q15" s="80"/>
      <c r="R15" s="80"/>
      <c r="S15" s="79"/>
      <c r="T15" s="69"/>
    </row>
    <row r="16" spans="1:23" ht="19.8" x14ac:dyDescent="0.3">
      <c r="A16" s="69"/>
      <c r="J16" s="81" t="s">
        <v>184</v>
      </c>
      <c r="S16" s="79"/>
      <c r="T16" s="69"/>
    </row>
    <row r="17" spans="1:21" ht="19.8" x14ac:dyDescent="0.3">
      <c r="A17" s="69"/>
      <c r="B17" s="82" t="s">
        <v>185</v>
      </c>
      <c r="C17" s="83" t="s">
        <v>61</v>
      </c>
      <c r="D17" s="79"/>
      <c r="E17" s="79"/>
      <c r="F17" s="79"/>
      <c r="G17" s="79"/>
      <c r="H17" s="79"/>
      <c r="I17" s="79"/>
      <c r="K17" s="79"/>
      <c r="L17" s="79"/>
      <c r="M17" s="79"/>
      <c r="N17" s="79"/>
      <c r="O17" s="79"/>
      <c r="P17" s="79"/>
      <c r="Q17" s="79"/>
      <c r="R17" s="79"/>
      <c r="S17" s="69"/>
      <c r="T17" s="69"/>
    </row>
    <row r="18" spans="1:21" ht="19.5" customHeight="1" x14ac:dyDescent="0.3">
      <c r="A18" s="69"/>
      <c r="C18" s="309">
        <f>【申請者入力】様式第1.交付申請書!H38</f>
        <v>0</v>
      </c>
      <c r="D18" s="310"/>
      <c r="E18" s="310"/>
      <c r="F18" s="310"/>
      <c r="G18" s="310"/>
      <c r="H18" s="310"/>
      <c r="I18" s="310"/>
      <c r="J18" s="310"/>
      <c r="K18" s="310"/>
      <c r="L18" s="310"/>
      <c r="M18" s="310"/>
      <c r="N18" s="310"/>
      <c r="O18" s="310"/>
      <c r="P18" s="310"/>
      <c r="Q18" s="311"/>
      <c r="R18" s="84"/>
      <c r="S18" s="69"/>
      <c r="T18" s="69"/>
    </row>
    <row r="19" spans="1:21" ht="19.5" customHeight="1" x14ac:dyDescent="0.3">
      <c r="A19" s="69"/>
      <c r="C19" s="312"/>
      <c r="D19" s="313"/>
      <c r="E19" s="313"/>
      <c r="F19" s="313"/>
      <c r="G19" s="313"/>
      <c r="H19" s="313"/>
      <c r="I19" s="313"/>
      <c r="J19" s="313"/>
      <c r="K19" s="313"/>
      <c r="L19" s="313"/>
      <c r="M19" s="313"/>
      <c r="N19" s="313"/>
      <c r="O19" s="313"/>
      <c r="P19" s="313"/>
      <c r="Q19" s="314"/>
      <c r="R19" s="84"/>
      <c r="S19" s="69"/>
      <c r="T19" s="69"/>
    </row>
    <row r="20" spans="1:21" ht="19.8" x14ac:dyDescent="0.3">
      <c r="A20" s="69"/>
      <c r="B20" s="85"/>
      <c r="C20" s="312"/>
      <c r="D20" s="313"/>
      <c r="E20" s="313"/>
      <c r="F20" s="313"/>
      <c r="G20" s="313"/>
      <c r="H20" s="313"/>
      <c r="I20" s="313"/>
      <c r="J20" s="313"/>
      <c r="K20" s="313"/>
      <c r="L20" s="313"/>
      <c r="M20" s="313"/>
      <c r="N20" s="313"/>
      <c r="O20" s="313"/>
      <c r="P20" s="313"/>
      <c r="Q20" s="314"/>
      <c r="R20" s="84"/>
      <c r="S20" s="69"/>
      <c r="T20" s="69"/>
    </row>
    <row r="21" spans="1:21" ht="19.8" x14ac:dyDescent="0.3">
      <c r="A21" s="69"/>
      <c r="B21" s="85"/>
      <c r="C21" s="312"/>
      <c r="D21" s="313"/>
      <c r="E21" s="313"/>
      <c r="F21" s="313"/>
      <c r="G21" s="313"/>
      <c r="H21" s="313"/>
      <c r="I21" s="313"/>
      <c r="J21" s="313"/>
      <c r="K21" s="313"/>
      <c r="L21" s="313"/>
      <c r="M21" s="313"/>
      <c r="N21" s="313"/>
      <c r="O21" s="313"/>
      <c r="P21" s="313"/>
      <c r="Q21" s="314"/>
      <c r="S21" s="69"/>
      <c r="T21" s="69"/>
      <c r="U21" s="86" t="s">
        <v>186</v>
      </c>
    </row>
    <row r="22" spans="1:21" ht="19.8" x14ac:dyDescent="0.3">
      <c r="A22" s="69"/>
      <c r="B22" s="69"/>
      <c r="C22" s="312"/>
      <c r="D22" s="313"/>
      <c r="E22" s="313"/>
      <c r="F22" s="313"/>
      <c r="G22" s="313"/>
      <c r="H22" s="313"/>
      <c r="I22" s="313"/>
      <c r="J22" s="313"/>
      <c r="K22" s="313"/>
      <c r="L22" s="313"/>
      <c r="M22" s="313"/>
      <c r="N22" s="313"/>
      <c r="O22" s="313"/>
      <c r="P22" s="313"/>
      <c r="Q22" s="314"/>
      <c r="S22" s="69"/>
      <c r="T22" s="69"/>
      <c r="U22" s="86" t="s">
        <v>187</v>
      </c>
    </row>
    <row r="23" spans="1:21" ht="19.5" customHeight="1" x14ac:dyDescent="0.3">
      <c r="A23" s="69"/>
      <c r="C23" s="312"/>
      <c r="D23" s="313"/>
      <c r="E23" s="313"/>
      <c r="F23" s="313"/>
      <c r="G23" s="313"/>
      <c r="H23" s="313"/>
      <c r="I23" s="313"/>
      <c r="J23" s="313"/>
      <c r="K23" s="313"/>
      <c r="L23" s="313"/>
      <c r="M23" s="313"/>
      <c r="N23" s="313"/>
      <c r="O23" s="313"/>
      <c r="P23" s="313"/>
      <c r="Q23" s="314"/>
      <c r="S23" s="69"/>
      <c r="T23" s="69"/>
      <c r="U23" s="86" t="s">
        <v>188</v>
      </c>
    </row>
    <row r="24" spans="1:21" ht="19.5" customHeight="1" x14ac:dyDescent="0.3">
      <c r="A24" s="69"/>
      <c r="C24" s="315"/>
      <c r="D24" s="316"/>
      <c r="E24" s="316"/>
      <c r="F24" s="316"/>
      <c r="G24" s="316"/>
      <c r="H24" s="316"/>
      <c r="I24" s="316"/>
      <c r="J24" s="316"/>
      <c r="K24" s="316"/>
      <c r="L24" s="316"/>
      <c r="M24" s="316"/>
      <c r="N24" s="316"/>
      <c r="O24" s="316"/>
      <c r="P24" s="316"/>
      <c r="Q24" s="317"/>
      <c r="S24" s="69"/>
      <c r="T24" s="69"/>
    </row>
    <row r="25" spans="1:21" ht="19.5" customHeight="1" x14ac:dyDescent="0.3">
      <c r="A25" s="69"/>
      <c r="S25" s="69"/>
      <c r="T25" s="69"/>
    </row>
    <row r="26" spans="1:21" ht="19.5" customHeight="1" x14ac:dyDescent="0.3">
      <c r="A26" s="69"/>
      <c r="B26" s="82" t="s">
        <v>189</v>
      </c>
      <c r="C26" s="83" t="s">
        <v>190</v>
      </c>
      <c r="S26" s="84"/>
      <c r="T26" s="69"/>
    </row>
    <row r="27" spans="1:21" ht="19.5" customHeight="1" x14ac:dyDescent="0.3">
      <c r="A27" s="69"/>
      <c r="C27" s="86" t="s">
        <v>191</v>
      </c>
      <c r="K27" s="86" t="s">
        <v>192</v>
      </c>
      <c r="S27" s="69"/>
      <c r="T27" s="69"/>
      <c r="U27" s="86" t="s">
        <v>193</v>
      </c>
    </row>
    <row r="28" spans="1:21" ht="19.5" customHeight="1" x14ac:dyDescent="0.3">
      <c r="A28" s="69"/>
      <c r="C28" s="301">
        <f>【申請者入力】様式第1.交付申請書!H39</f>
        <v>0</v>
      </c>
      <c r="D28" s="302"/>
      <c r="E28" s="73" t="s">
        <v>173</v>
      </c>
      <c r="F28" s="293">
        <f>【申請者入力】様式第1.交付申請書!H40</f>
        <v>0</v>
      </c>
      <c r="G28" s="73" t="s">
        <v>194</v>
      </c>
      <c r="H28" s="87">
        <f>【申請者入力】様式第1.交付申請書!H41</f>
        <v>0</v>
      </c>
      <c r="I28" s="73" t="s">
        <v>175</v>
      </c>
      <c r="J28" s="73" t="s">
        <v>195</v>
      </c>
      <c r="K28" s="303">
        <f>【申請者入力】様式第1.交付申請書!H42</f>
        <v>0</v>
      </c>
      <c r="L28" s="304"/>
      <c r="M28" s="73" t="s">
        <v>173</v>
      </c>
      <c r="N28" s="88">
        <f>【申請者入力】様式第1.交付申請書!H43</f>
        <v>0</v>
      </c>
      <c r="O28" s="73" t="s">
        <v>194</v>
      </c>
      <c r="P28" s="88">
        <f>【申請者入力】様式第1.交付申請書!H44</f>
        <v>0</v>
      </c>
      <c r="Q28" s="73" t="s">
        <v>175</v>
      </c>
      <c r="S28" s="69"/>
      <c r="T28" s="69"/>
      <c r="U28" s="86" t="s">
        <v>196</v>
      </c>
    </row>
    <row r="29" spans="1:21" ht="19.5" customHeight="1" x14ac:dyDescent="0.3">
      <c r="A29" s="69"/>
      <c r="S29" s="69"/>
      <c r="T29" s="69"/>
      <c r="U29" s="86" t="s">
        <v>197</v>
      </c>
    </row>
    <row r="30" spans="1:21" ht="19.5" customHeight="1" x14ac:dyDescent="0.3">
      <c r="A30" s="69"/>
      <c r="B30" s="82" t="s">
        <v>198</v>
      </c>
      <c r="C30" s="83" t="s">
        <v>199</v>
      </c>
      <c r="S30" s="69"/>
      <c r="T30" s="69"/>
      <c r="U30" s="86" t="s">
        <v>200</v>
      </c>
    </row>
    <row r="31" spans="1:21" ht="19.5" customHeight="1" x14ac:dyDescent="0.3">
      <c r="A31" s="69"/>
      <c r="C31" s="83" t="s">
        <v>201</v>
      </c>
      <c r="D31" s="83"/>
      <c r="E31" s="305">
        <f>【申請者入力】様式第1.交付申請書!H45</f>
        <v>0</v>
      </c>
      <c r="F31" s="306"/>
      <c r="G31" s="306"/>
      <c r="H31" s="306"/>
      <c r="I31" s="306"/>
      <c r="J31" s="306"/>
      <c r="K31" s="306"/>
      <c r="L31" s="306"/>
      <c r="M31" s="306"/>
      <c r="N31" s="306"/>
      <c r="O31" s="306"/>
      <c r="P31" s="306"/>
      <c r="Q31" s="307"/>
      <c r="S31" s="89"/>
      <c r="T31" s="69"/>
      <c r="U31" s="86" t="s">
        <v>202</v>
      </c>
    </row>
    <row r="32" spans="1:21" ht="19.5" customHeight="1" x14ac:dyDescent="0.3">
      <c r="A32" s="69"/>
      <c r="C32" s="83" t="s">
        <v>203</v>
      </c>
      <c r="D32" s="83"/>
      <c r="E32" s="305">
        <f>【申請者入力】様式第1.交付申請書!H46</f>
        <v>0</v>
      </c>
      <c r="F32" s="306"/>
      <c r="G32" s="306"/>
      <c r="H32" s="306"/>
      <c r="I32" s="306"/>
      <c r="J32" s="306"/>
      <c r="K32" s="306"/>
      <c r="L32" s="306"/>
      <c r="M32" s="306"/>
      <c r="N32" s="306"/>
      <c r="O32" s="306"/>
      <c r="P32" s="306"/>
      <c r="Q32" s="307"/>
      <c r="S32" s="89"/>
      <c r="T32" s="69"/>
      <c r="U32" s="86" t="s">
        <v>204</v>
      </c>
    </row>
    <row r="33" spans="1:21" ht="19.5" customHeight="1" x14ac:dyDescent="0.3">
      <c r="A33" s="69"/>
      <c r="C33" s="83" t="s">
        <v>205</v>
      </c>
      <c r="D33" s="83"/>
      <c r="E33" s="305">
        <f>【申請者入力】様式第1.交付申請書!H47</f>
        <v>0</v>
      </c>
      <c r="F33" s="306"/>
      <c r="G33" s="306"/>
      <c r="H33" s="306"/>
      <c r="I33" s="306"/>
      <c r="J33" s="306"/>
      <c r="K33" s="306"/>
      <c r="L33" s="306"/>
      <c r="M33" s="306"/>
      <c r="N33" s="306"/>
      <c r="O33" s="306"/>
      <c r="P33" s="306"/>
      <c r="Q33" s="307"/>
      <c r="S33" s="89"/>
      <c r="T33" s="69"/>
      <c r="U33" s="86"/>
    </row>
    <row r="34" spans="1:21" ht="19.5" customHeight="1" x14ac:dyDescent="0.3">
      <c r="A34" s="69"/>
      <c r="C34" s="83" t="s">
        <v>206</v>
      </c>
      <c r="D34" s="83"/>
      <c r="E34" s="305">
        <f>【申請者入力】様式第1.交付申請書!H48</f>
        <v>0</v>
      </c>
      <c r="F34" s="306"/>
      <c r="G34" s="306"/>
      <c r="H34" s="306"/>
      <c r="I34" s="306"/>
      <c r="J34" s="306"/>
      <c r="K34" s="306"/>
      <c r="L34" s="306"/>
      <c r="M34" s="306"/>
      <c r="N34" s="306"/>
      <c r="O34" s="306"/>
      <c r="P34" s="306"/>
      <c r="Q34" s="307"/>
      <c r="S34" s="89"/>
      <c r="T34" s="69"/>
    </row>
    <row r="35" spans="1:21" ht="19.5" customHeight="1" x14ac:dyDescent="0.3">
      <c r="A35" s="69"/>
      <c r="B35" s="82"/>
      <c r="S35" s="89"/>
      <c r="T35" s="69"/>
    </row>
    <row r="36" spans="1:21" ht="19.5" customHeight="1" x14ac:dyDescent="0.3">
      <c r="A36" s="69"/>
      <c r="B36" s="82" t="s">
        <v>207</v>
      </c>
      <c r="C36" s="83" t="s">
        <v>208</v>
      </c>
      <c r="R36" s="90"/>
      <c r="S36" s="89"/>
      <c r="T36" s="69"/>
    </row>
    <row r="37" spans="1:21" ht="19.5" customHeight="1" x14ac:dyDescent="0.3">
      <c r="A37" s="69"/>
      <c r="B37" s="85"/>
      <c r="C37" s="297">
        <f>【申請者入力】様式第1.交付申請書!H55</f>
        <v>0</v>
      </c>
      <c r="D37" s="298"/>
      <c r="E37" s="298"/>
      <c r="F37" s="298"/>
      <c r="G37" s="298"/>
      <c r="H37" s="298"/>
      <c r="I37" s="298"/>
      <c r="J37" s="298"/>
      <c r="K37" s="298"/>
      <c r="L37" s="298"/>
      <c r="M37" s="298"/>
      <c r="N37" s="298"/>
      <c r="O37" s="298"/>
      <c r="P37" s="298"/>
      <c r="Q37" s="299"/>
      <c r="S37" s="89"/>
      <c r="T37" s="69"/>
    </row>
    <row r="38" spans="1:21" ht="19.5" customHeight="1" x14ac:dyDescent="0.3">
      <c r="A38" s="69"/>
      <c r="B38" s="85"/>
      <c r="S38" s="91"/>
      <c r="T38" s="69"/>
    </row>
    <row r="39" spans="1:21" ht="19.5" customHeight="1" x14ac:dyDescent="0.3">
      <c r="A39" s="69"/>
      <c r="B39" s="82" t="s">
        <v>209</v>
      </c>
      <c r="C39" s="83" t="s">
        <v>210</v>
      </c>
      <c r="D39" s="69"/>
      <c r="E39" s="69"/>
      <c r="F39" s="69"/>
      <c r="G39" s="69"/>
      <c r="H39" s="69"/>
      <c r="I39" s="92"/>
      <c r="J39" s="92"/>
      <c r="K39" s="92"/>
      <c r="S39" s="91"/>
      <c r="T39" s="69"/>
    </row>
    <row r="40" spans="1:21" ht="19.8" x14ac:dyDescent="0.3">
      <c r="A40" s="69"/>
      <c r="C40" s="297">
        <f>【申請者入力】様式第1.交付申請書!H56</f>
        <v>0</v>
      </c>
      <c r="D40" s="298"/>
      <c r="E40" s="298"/>
      <c r="F40" s="298"/>
      <c r="G40" s="298"/>
      <c r="H40" s="298"/>
      <c r="I40" s="298"/>
      <c r="J40" s="298"/>
      <c r="K40" s="298"/>
      <c r="L40" s="298"/>
      <c r="M40" s="298"/>
      <c r="N40" s="298"/>
      <c r="O40" s="298"/>
      <c r="P40" s="298"/>
      <c r="Q40" s="299"/>
      <c r="S40" s="93"/>
      <c r="T40" s="69"/>
    </row>
    <row r="42" spans="1:21" ht="18.75" customHeight="1" x14ac:dyDescent="0.3">
      <c r="B42" s="82" t="s">
        <v>211</v>
      </c>
      <c r="C42" s="83" t="s">
        <v>212</v>
      </c>
    </row>
    <row r="43" spans="1:21" ht="18.75" customHeight="1" x14ac:dyDescent="0.3">
      <c r="B43" s="69"/>
      <c r="C43" s="297">
        <f>【申請者入力】様式第1.交付申請書!H57</f>
        <v>0</v>
      </c>
      <c r="D43" s="298"/>
      <c r="E43" s="298"/>
      <c r="F43" s="298"/>
      <c r="G43" s="298"/>
      <c r="H43" s="298"/>
      <c r="I43" s="298"/>
      <c r="J43" s="298"/>
      <c r="K43" s="298"/>
      <c r="L43" s="298"/>
      <c r="M43" s="298"/>
      <c r="N43" s="298"/>
      <c r="O43" s="298"/>
      <c r="P43" s="298"/>
      <c r="Q43" s="299"/>
    </row>
    <row r="44" spans="1:21" ht="18.75" customHeight="1" x14ac:dyDescent="0.3">
      <c r="D44" s="69"/>
      <c r="E44" s="92"/>
      <c r="F44" s="92"/>
      <c r="G44" s="92"/>
      <c r="H44" s="92"/>
      <c r="I44" s="92"/>
      <c r="J44" s="92"/>
      <c r="K44" s="92"/>
    </row>
    <row r="45" spans="1:21" ht="19.8" x14ac:dyDescent="0.3">
      <c r="B45" s="82" t="s">
        <v>213</v>
      </c>
      <c r="C45" s="83" t="s">
        <v>214</v>
      </c>
    </row>
    <row r="46" spans="1:21" ht="19.5" customHeight="1" x14ac:dyDescent="0.3">
      <c r="B46" s="85"/>
      <c r="C46" s="294" t="s">
        <v>215</v>
      </c>
      <c r="D46" s="295"/>
      <c r="E46" s="295"/>
      <c r="F46" s="295"/>
      <c r="G46" s="295"/>
      <c r="H46" s="295"/>
      <c r="I46" s="295"/>
      <c r="J46" s="295"/>
      <c r="K46" s="295"/>
      <c r="L46" s="295"/>
      <c r="M46" s="295"/>
      <c r="N46" s="295"/>
      <c r="O46" s="295"/>
      <c r="P46" s="295"/>
      <c r="Q46" s="296"/>
    </row>
    <row r="47" spans="1:21" ht="19.5" customHeight="1" x14ac:dyDescent="0.3">
      <c r="B47" s="69"/>
      <c r="C47" s="83"/>
      <c r="D47" s="69"/>
      <c r="E47" s="92"/>
      <c r="F47" s="92"/>
      <c r="G47" s="92"/>
      <c r="H47" s="92"/>
      <c r="I47" s="92"/>
      <c r="J47" s="92"/>
      <c r="K47" s="92"/>
    </row>
    <row r="48" spans="1:21" ht="19.5" customHeight="1" x14ac:dyDescent="0.3">
      <c r="B48" s="82" t="s">
        <v>216</v>
      </c>
      <c r="C48" s="83" t="s">
        <v>217</v>
      </c>
    </row>
    <row r="49" spans="2:17" ht="19.5" customHeight="1" x14ac:dyDescent="0.3">
      <c r="B49" s="85"/>
      <c r="C49" s="294" t="s">
        <v>215</v>
      </c>
      <c r="D49" s="295"/>
      <c r="E49" s="295"/>
      <c r="F49" s="295"/>
      <c r="G49" s="295"/>
      <c r="H49" s="295"/>
      <c r="I49" s="295"/>
      <c r="J49" s="295"/>
      <c r="K49" s="295"/>
      <c r="L49" s="295"/>
      <c r="M49" s="295"/>
      <c r="N49" s="295"/>
      <c r="O49" s="295"/>
      <c r="P49" s="295"/>
      <c r="Q49" s="296"/>
    </row>
    <row r="50" spans="2:17" ht="19.8" x14ac:dyDescent="0.3">
      <c r="B50" s="85"/>
    </row>
  </sheetData>
  <sheetProtection algorithmName="SHA-512" hashValue="+oXlnXpr+ha4H3IjuvUu/SkDikkggk504m07Qe801WU2qhTMjBpJlInZDCEEIEryxeAUGuFIe+VaKwL8CORr6g==" saltValue="dQ//u5QvQgllv4zZaReoWw==" spinCount="100000" sheet="1" selectLockedCells="1"/>
  <protectedRanges>
    <protectedRange sqref="L2:M2 O2 Q2 N4 E20:Q20 I37:Q37 S26 R33 R35 P4:R6 N5:O6 I31:Q34 I39:Q40 R37:R44 I43:Q43 E47:Q47 R21 R46:R48 E44:Q44 I46:Q46 I49:Q49" name="範囲1"/>
  </protectedRanges>
  <mergeCells count="21">
    <mergeCell ref="A1:C1"/>
    <mergeCell ref="L2:M2"/>
    <mergeCell ref="N5:R5"/>
    <mergeCell ref="N6:R6"/>
    <mergeCell ref="B5:B6"/>
    <mergeCell ref="C5:C6"/>
    <mergeCell ref="N4:R4"/>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s>
  <phoneticPr fontId="4"/>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Y52"/>
  <sheetViews>
    <sheetView showGridLines="0" view="pageBreakPreview" topLeftCell="A3" zoomScaleNormal="100" zoomScaleSheetLayoutView="100" workbookViewId="0">
      <selection activeCell="H46" sqref="H46"/>
    </sheetView>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3" width="2.6640625" style="1" customWidth="1"/>
    <col min="14" max="14" width="2.6640625" style="1" hidden="1" customWidth="1"/>
    <col min="15" max="15" width="12.44140625" style="1" hidden="1" customWidth="1"/>
    <col min="16" max="16" width="51.109375" style="1" hidden="1" customWidth="1"/>
    <col min="17" max="17" width="26.5546875" style="1" hidden="1" customWidth="1"/>
    <col min="18" max="18" width="16.5546875" style="1" hidden="1" customWidth="1"/>
    <col min="19" max="19" width="44.88671875" style="1" hidden="1" customWidth="1"/>
    <col min="20" max="20" width="12.6640625" style="1" hidden="1" customWidth="1"/>
    <col min="21" max="21" width="4.6640625" style="1" hidden="1" customWidth="1"/>
    <col min="22" max="22" width="12.6640625" style="1" bestFit="1" customWidth="1"/>
    <col min="23" max="23" width="6.44140625" style="1" bestFit="1" customWidth="1"/>
    <col min="24" max="24" width="1.6640625" style="1" customWidth="1"/>
    <col min="25" max="16384" width="9.109375" style="1"/>
  </cols>
  <sheetData>
    <row r="1" spans="2:25" x14ac:dyDescent="0.3">
      <c r="M1" s="5" t="s">
        <v>0</v>
      </c>
      <c r="N1" s="5"/>
    </row>
    <row r="2" spans="2:25" ht="20.399999999999999" x14ac:dyDescent="0.3">
      <c r="B2" s="17"/>
      <c r="C2" s="18" t="s">
        <v>218</v>
      </c>
      <c r="D2" s="19"/>
      <c r="E2" s="19"/>
      <c r="F2" s="19"/>
      <c r="G2" s="19"/>
      <c r="H2" s="19"/>
      <c r="I2" s="19"/>
      <c r="J2" s="20"/>
      <c r="K2" s="5"/>
      <c r="L2" s="5"/>
      <c r="M2" s="5" t="s">
        <v>0</v>
      </c>
      <c r="N2" s="5"/>
      <c r="O2" s="30" t="s">
        <v>219</v>
      </c>
      <c r="P2" s="30" t="s">
        <v>220</v>
      </c>
      <c r="Q2" s="30" t="s">
        <v>221</v>
      </c>
      <c r="R2" s="30" t="s">
        <v>222</v>
      </c>
      <c r="S2" s="31"/>
      <c r="T2" s="30" t="s">
        <v>223</v>
      </c>
      <c r="U2" s="5"/>
      <c r="V2" s="5"/>
      <c r="W2" s="5"/>
      <c r="X2" s="5"/>
      <c r="Y2" s="5"/>
    </row>
    <row r="3" spans="2:25" x14ac:dyDescent="0.3">
      <c r="B3" s="21"/>
      <c r="C3" s="5"/>
      <c r="D3" s="5"/>
      <c r="E3" s="5"/>
      <c r="F3" s="5"/>
      <c r="G3" s="61"/>
      <c r="H3" s="275">
        <v>0.66666666666666663</v>
      </c>
      <c r="I3" s="276">
        <v>10000000</v>
      </c>
      <c r="J3" s="22"/>
      <c r="K3" s="5"/>
      <c r="L3" s="5"/>
      <c r="M3" s="5" t="s">
        <v>0</v>
      </c>
      <c r="N3" s="5"/>
      <c r="O3" s="5"/>
      <c r="P3" s="5"/>
      <c r="Q3" s="5"/>
      <c r="R3" s="5" t="s">
        <v>224</v>
      </c>
      <c r="S3" s="22" t="s">
        <v>225</v>
      </c>
      <c r="T3" s="5"/>
      <c r="U3" s="5"/>
      <c r="V3" s="5"/>
      <c r="W3" s="5"/>
      <c r="X3" s="5"/>
      <c r="Y3" s="5"/>
    </row>
    <row r="4" spans="2:25" ht="21" thickBot="1" x14ac:dyDescent="0.35">
      <c r="B4" s="21"/>
      <c r="C4" s="5"/>
      <c r="D4" s="23" t="s">
        <v>226</v>
      </c>
      <c r="E4" s="23"/>
      <c r="F4" s="23"/>
      <c r="G4" s="61"/>
      <c r="H4" s="275">
        <v>0.5</v>
      </c>
      <c r="I4" s="276">
        <v>8000000</v>
      </c>
      <c r="J4" s="22"/>
      <c r="K4" s="5"/>
      <c r="L4" s="5"/>
      <c r="M4" s="5" t="s">
        <v>0</v>
      </c>
      <c r="N4" s="5"/>
      <c r="O4" s="257" t="s">
        <v>227</v>
      </c>
      <c r="P4" s="25" t="s">
        <v>32</v>
      </c>
      <c r="Q4" s="5" t="s">
        <v>36</v>
      </c>
      <c r="R4" s="255">
        <v>10000000</v>
      </c>
      <c r="S4" s="22" t="s">
        <v>228</v>
      </c>
      <c r="T4" s="270">
        <f>MIN(P10,12000000)*2/3 + MAX(P10-12000000,0)*1/2</f>
        <v>0</v>
      </c>
      <c r="U4" s="5"/>
      <c r="V4" s="270"/>
      <c r="W4" s="5"/>
      <c r="X4" s="5"/>
      <c r="Y4" s="5"/>
    </row>
    <row r="5" spans="2:25" ht="19.8" thickBot="1" x14ac:dyDescent="0.35">
      <c r="B5" s="21"/>
      <c r="C5" s="25"/>
      <c r="D5" s="42" t="s">
        <v>229</v>
      </c>
      <c r="E5" s="43"/>
      <c r="F5" s="43"/>
      <c r="G5" s="44" t="s">
        <v>230</v>
      </c>
      <c r="H5" s="275" t="s">
        <v>228</v>
      </c>
      <c r="I5" s="6"/>
      <c r="J5" s="34"/>
      <c r="K5" s="6"/>
      <c r="L5" s="6"/>
      <c r="M5" s="5" t="s">
        <v>0</v>
      </c>
      <c r="N5" s="5"/>
      <c r="O5" s="258" t="s">
        <v>231</v>
      </c>
      <c r="P5" s="25" t="s">
        <v>32</v>
      </c>
      <c r="Q5" s="5" t="s">
        <v>37</v>
      </c>
      <c r="R5" s="255">
        <v>8000000</v>
      </c>
      <c r="S5" s="259">
        <v>0.66666666666666663</v>
      </c>
      <c r="T5" s="270">
        <f>$P$10*S5</f>
        <v>0</v>
      </c>
      <c r="U5" s="5"/>
      <c r="V5" s="270"/>
      <c r="W5" s="5"/>
      <c r="X5" s="5"/>
      <c r="Y5" s="5"/>
    </row>
    <row r="6" spans="2:25" ht="19.2" x14ac:dyDescent="0.3">
      <c r="B6" s="21"/>
      <c r="C6" s="25"/>
      <c r="D6" s="260" t="s">
        <v>232</v>
      </c>
      <c r="E6" s="261"/>
      <c r="F6" s="261"/>
      <c r="G6" s="262">
        <f>【申請者入力】様式第1.交付申請書!H23</f>
        <v>0</v>
      </c>
      <c r="H6" s="287"/>
      <c r="I6" s="6"/>
      <c r="J6" s="34"/>
      <c r="K6" s="6"/>
      <c r="L6" s="6"/>
      <c r="M6" s="5" t="s">
        <v>0</v>
      </c>
      <c r="N6" s="5"/>
      <c r="O6" s="257" t="s">
        <v>233</v>
      </c>
      <c r="P6" s="1" t="s">
        <v>33</v>
      </c>
      <c r="Q6" s="5" t="s">
        <v>36</v>
      </c>
      <c r="R6" s="255">
        <v>10000000</v>
      </c>
      <c r="S6" s="259">
        <v>0.5</v>
      </c>
      <c r="T6" s="270">
        <f t="shared" ref="T6:T7" si="0">$P$10*S6</f>
        <v>0</v>
      </c>
      <c r="U6" s="5"/>
      <c r="V6" s="270"/>
      <c r="W6" s="5"/>
      <c r="X6" s="5"/>
      <c r="Y6" s="5"/>
    </row>
    <row r="7" spans="2:25" ht="19.2" x14ac:dyDescent="0.3">
      <c r="B7" s="21"/>
      <c r="C7" s="25"/>
      <c r="D7" s="267" t="s">
        <v>234</v>
      </c>
      <c r="E7" s="268"/>
      <c r="F7" s="268"/>
      <c r="G7" s="269">
        <f>【申請者入力】様式第1.交付申請書!H24</f>
        <v>0</v>
      </c>
      <c r="H7" s="6"/>
      <c r="I7" s="6"/>
      <c r="J7" s="34"/>
      <c r="K7" s="6"/>
      <c r="L7" s="6"/>
      <c r="M7" s="5" t="s">
        <v>0</v>
      </c>
      <c r="N7" s="5"/>
      <c r="O7" s="257" t="s">
        <v>235</v>
      </c>
      <c r="P7" s="1" t="s">
        <v>33</v>
      </c>
      <c r="Q7" s="5" t="s">
        <v>37</v>
      </c>
      <c r="R7" s="255">
        <v>8000000</v>
      </c>
      <c r="S7" s="259">
        <v>0.5</v>
      </c>
      <c r="T7" s="270">
        <f t="shared" si="0"/>
        <v>0</v>
      </c>
      <c r="U7" s="5"/>
      <c r="V7" s="270"/>
      <c r="W7" s="5"/>
      <c r="X7" s="5"/>
      <c r="Y7" s="5"/>
    </row>
    <row r="8" spans="2:25" ht="19.2" x14ac:dyDescent="0.3">
      <c r="B8" s="21"/>
      <c r="C8" s="25"/>
      <c r="D8" s="265" t="s">
        <v>236</v>
      </c>
      <c r="E8" s="266"/>
      <c r="F8" s="266"/>
      <c r="G8" s="279" t="str" cm="1">
        <f t="array" ref="G8">_xlfn.IFS(AND(G6=P4,G7=Q4),S4,AND(G6=P5,G7=Q5),S5,AND(G6=P6,G7=Q6),S6,AND(G6=P7,G7=Q7),S7,TRUE,"0")</f>
        <v>0</v>
      </c>
      <c r="H8" s="61"/>
      <c r="I8" s="6"/>
      <c r="J8" s="34"/>
      <c r="K8" s="6"/>
      <c r="L8" s="6"/>
      <c r="M8" s="5" t="s">
        <v>0</v>
      </c>
      <c r="N8" s="5"/>
      <c r="O8" s="24"/>
      <c r="Q8" s="5"/>
      <c r="R8" s="5"/>
      <c r="S8" s="5"/>
      <c r="T8" s="5"/>
      <c r="U8" s="5"/>
      <c r="V8" s="5"/>
      <c r="W8" s="5"/>
      <c r="X8" s="5"/>
      <c r="Y8" s="5"/>
    </row>
    <row r="9" spans="2:25" ht="19.8" thickBot="1" x14ac:dyDescent="0.35">
      <c r="B9" s="21"/>
      <c r="C9" s="25"/>
      <c r="D9" s="263" t="s">
        <v>237</v>
      </c>
      <c r="E9" s="264"/>
      <c r="F9" s="264"/>
      <c r="G9" s="280" t="str" cm="1">
        <f t="array" ref="G9">_xlfn.IFS(AND(G6=P4,G7=Q4),R4,AND(G6=P5,G7=Q5),R5,AND(G6=P6,G7=Q6),R6,AND(G6=P7,G7=Q7),R7,TRUE,"0")</f>
        <v>0</v>
      </c>
      <c r="H9" s="6"/>
      <c r="I9" s="6"/>
      <c r="J9" s="34"/>
      <c r="K9" s="6"/>
      <c r="L9" s="6"/>
      <c r="M9" s="5" t="s">
        <v>0</v>
      </c>
      <c r="N9" s="5"/>
      <c r="O9" s="6"/>
      <c r="P9" s="256" t="s">
        <v>238</v>
      </c>
      <c r="Q9" s="5" t="s">
        <v>239</v>
      </c>
      <c r="R9" s="5" t="s">
        <v>240</v>
      </c>
      <c r="S9" s="5"/>
      <c r="T9" s="5"/>
      <c r="U9" s="5"/>
      <c r="V9" s="5"/>
      <c r="W9" s="5"/>
      <c r="X9" s="5"/>
      <c r="Y9" s="5"/>
    </row>
    <row r="10" spans="2:25" ht="20.399999999999999" x14ac:dyDescent="0.3">
      <c r="B10" s="21"/>
      <c r="C10" s="5"/>
      <c r="D10" s="23"/>
      <c r="E10" s="23"/>
      <c r="F10" s="23"/>
      <c r="G10" s="23"/>
      <c r="H10" s="5"/>
      <c r="I10" s="5"/>
      <c r="J10" s="22"/>
      <c r="K10" s="5"/>
      <c r="L10" s="5"/>
      <c r="M10" s="5" t="s">
        <v>0</v>
      </c>
      <c r="N10" s="5"/>
      <c r="O10" s="7"/>
      <c r="P10" s="271">
        <f>SUM(H18,MIN(H19,SUM(H18:H23)/3),H20:H22,MIN(H23,SUM(H18:H23)/2))</f>
        <v>0</v>
      </c>
      <c r="Q10" s="25" t="str" cm="1">
        <f t="array" ref="Q10">_xlfn.IFS(AND(G6=P4,G7=Q4),O4,AND(G6=P5,G7=Q5),O5,AND(G6=P6,G7=Q6),O6,AND(G6=P7,G7=Q7),O7,TRUE,"0")</f>
        <v>0</v>
      </c>
      <c r="R10" s="270" t="str">
        <f>_xlfn.XLOOKUP(Q10,O4:O7,T4:T7,"エラー",0)</f>
        <v>エラー</v>
      </c>
      <c r="S10" s="5"/>
      <c r="T10" s="5"/>
      <c r="U10" s="5"/>
      <c r="V10" s="5"/>
      <c r="W10" s="5"/>
      <c r="X10" s="5"/>
      <c r="Y10" s="5"/>
    </row>
    <row r="11" spans="2:25" ht="21" thickBot="1" x14ac:dyDescent="0.35">
      <c r="B11" s="21"/>
      <c r="C11" s="5"/>
      <c r="D11" s="23" t="s">
        <v>241</v>
      </c>
      <c r="E11" s="23"/>
      <c r="F11" s="23"/>
      <c r="G11" s="23"/>
      <c r="H11" s="5"/>
      <c r="I11" s="5"/>
      <c r="J11" s="22"/>
      <c r="K11" s="5"/>
      <c r="L11" s="5"/>
      <c r="M11" s="5" t="s">
        <v>0</v>
      </c>
      <c r="N11" s="5"/>
      <c r="O11" s="5"/>
      <c r="P11" s="5"/>
      <c r="Q11" s="5"/>
      <c r="R11" s="5"/>
      <c r="S11" s="5"/>
      <c r="T11" s="5"/>
      <c r="U11" s="5"/>
      <c r="V11" s="5"/>
      <c r="W11" s="5"/>
      <c r="X11" s="5"/>
      <c r="Y11" s="5"/>
    </row>
    <row r="12" spans="2:25" ht="19.8" thickBot="1" x14ac:dyDescent="0.35">
      <c r="B12" s="21"/>
      <c r="C12" s="25"/>
      <c r="D12" s="42" t="s">
        <v>229</v>
      </c>
      <c r="E12" s="43"/>
      <c r="F12" s="43"/>
      <c r="G12" s="44" t="s">
        <v>242</v>
      </c>
      <c r="H12" s="6"/>
      <c r="I12" s="6"/>
      <c r="J12" s="34"/>
      <c r="K12" s="6"/>
      <c r="L12" s="6"/>
      <c r="M12" s="5" t="s">
        <v>0</v>
      </c>
      <c r="N12" s="5"/>
      <c r="O12" s="5"/>
      <c r="P12" s="5" t="s">
        <v>243</v>
      </c>
      <c r="Q12" s="5"/>
      <c r="R12" s="5"/>
      <c r="S12" s="5"/>
      <c r="T12" s="5"/>
      <c r="U12" s="5"/>
      <c r="V12" s="5"/>
      <c r="W12" s="5"/>
      <c r="X12" s="5"/>
      <c r="Y12" s="5"/>
    </row>
    <row r="13" spans="2:25" x14ac:dyDescent="0.3">
      <c r="B13" s="21"/>
      <c r="C13" s="5"/>
      <c r="D13" s="45" t="s">
        <v>244</v>
      </c>
      <c r="E13" s="46"/>
      <c r="F13" s="46"/>
      <c r="G13" s="47">
        <f>【申請者入力】様式第1.交付申請書!H26</f>
        <v>0</v>
      </c>
      <c r="H13" s="7"/>
      <c r="I13" s="8"/>
      <c r="J13" s="35"/>
      <c r="K13" s="8"/>
      <c r="L13" s="8"/>
      <c r="M13" s="5" t="s">
        <v>0</v>
      </c>
      <c r="N13" s="5"/>
      <c r="O13" s="5"/>
      <c r="P13" s="289">
        <f>MIN(H23,SUM(H18:H23)/2)</f>
        <v>0</v>
      </c>
      <c r="Q13" s="5"/>
      <c r="R13" s="5"/>
      <c r="S13" s="32"/>
      <c r="T13" s="5"/>
      <c r="U13" s="5"/>
      <c r="V13" s="57"/>
      <c r="W13" s="5"/>
      <c r="X13" s="5"/>
      <c r="Y13" s="5"/>
    </row>
    <row r="14" spans="2:25" ht="17.399999999999999" thickBot="1" x14ac:dyDescent="0.35">
      <c r="B14" s="21"/>
      <c r="C14" s="5"/>
      <c r="D14" s="10" t="s">
        <v>245</v>
      </c>
      <c r="E14" s="11"/>
      <c r="F14" s="11"/>
      <c r="G14" s="62">
        <f>【申請者入力】様式第1.交付申請書!H28</f>
        <v>0</v>
      </c>
      <c r="H14" s="5"/>
      <c r="I14" s="5"/>
      <c r="J14" s="22"/>
      <c r="K14" s="5"/>
      <c r="L14" s="5"/>
      <c r="M14" s="5" t="s">
        <v>0</v>
      </c>
      <c r="N14" s="5"/>
      <c r="O14" s="5"/>
      <c r="P14" s="5"/>
      <c r="Q14" s="32"/>
      <c r="R14" s="32"/>
      <c r="S14" s="26"/>
      <c r="T14" s="5"/>
      <c r="U14" s="5"/>
      <c r="V14" s="5"/>
      <c r="W14" s="5"/>
      <c r="X14" s="5"/>
      <c r="Y14" s="5"/>
    </row>
    <row r="15" spans="2:25" x14ac:dyDescent="0.3">
      <c r="B15" s="21"/>
      <c r="C15" s="5"/>
      <c r="D15" s="5"/>
      <c r="E15" s="5"/>
      <c r="F15" s="5"/>
      <c r="G15" s="5"/>
      <c r="H15" s="5"/>
      <c r="I15" s="5"/>
      <c r="J15" s="22"/>
      <c r="K15" s="5"/>
      <c r="L15" s="5"/>
      <c r="M15" s="5" t="s">
        <v>0</v>
      </c>
      <c r="N15" s="5"/>
      <c r="O15" s="5"/>
      <c r="P15" s="5" t="s">
        <v>246</v>
      </c>
      <c r="Q15" s="26"/>
      <c r="R15" s="26"/>
      <c r="S15" s="26"/>
      <c r="T15" s="5"/>
      <c r="U15" s="5"/>
      <c r="V15" s="5"/>
      <c r="W15" s="5"/>
      <c r="X15" s="5"/>
      <c r="Y15" s="5"/>
    </row>
    <row r="16" spans="2:25" ht="21" thickBot="1" x14ac:dyDescent="0.35">
      <c r="B16" s="21"/>
      <c r="C16" s="5"/>
      <c r="D16" s="23" t="s">
        <v>247</v>
      </c>
      <c r="E16" s="23"/>
      <c r="F16" s="23"/>
      <c r="G16" s="5"/>
      <c r="H16" s="5"/>
      <c r="I16" s="5"/>
      <c r="J16" s="22"/>
      <c r="K16" s="5"/>
      <c r="L16" s="5"/>
      <c r="M16" s="5" t="s">
        <v>0</v>
      </c>
      <c r="N16" s="5"/>
      <c r="O16" s="5"/>
      <c r="P16" s="289">
        <f>MIN(H19,SUM(H18:H23)/3)</f>
        <v>0</v>
      </c>
      <c r="Q16" s="26"/>
      <c r="R16" s="26"/>
      <c r="S16" s="26"/>
      <c r="T16" s="5"/>
      <c r="U16" s="5"/>
      <c r="V16" s="5"/>
      <c r="W16" s="5"/>
      <c r="X16" s="5"/>
      <c r="Y16" s="5"/>
    </row>
    <row r="17" spans="2:25" ht="19.8" thickBot="1" x14ac:dyDescent="0.35">
      <c r="B17" s="21"/>
      <c r="C17" s="5"/>
      <c r="D17" s="52" t="s">
        <v>128</v>
      </c>
      <c r="E17" s="53"/>
      <c r="F17" s="53"/>
      <c r="G17" s="54" t="s">
        <v>248</v>
      </c>
      <c r="H17" s="106" t="s">
        <v>249</v>
      </c>
      <c r="I17" s="248"/>
      <c r="J17" s="36"/>
      <c r="K17" s="32"/>
      <c r="L17" s="32"/>
      <c r="M17" s="5" t="s">
        <v>0</v>
      </c>
      <c r="N17" s="5"/>
      <c r="O17" s="5"/>
      <c r="P17" s="271"/>
      <c r="Q17" s="26"/>
      <c r="R17" s="26"/>
      <c r="S17" s="26"/>
      <c r="T17" s="32"/>
      <c r="U17" s="32"/>
      <c r="V17" s="26"/>
      <c r="W17" s="32"/>
      <c r="X17" s="9"/>
      <c r="Y17" s="5"/>
    </row>
    <row r="18" spans="2:25" x14ac:dyDescent="0.3">
      <c r="B18" s="21"/>
      <c r="C18" s="5"/>
      <c r="D18" s="48" t="s">
        <v>250</v>
      </c>
      <c r="E18" s="49"/>
      <c r="F18" s="50"/>
      <c r="G18" s="51">
        <f>SUMIF(外注費[経費区分],D18,外注費[補助事業に要する経費
（税抜き）])</f>
        <v>0</v>
      </c>
      <c r="H18" s="247">
        <f>SUMIF(外注費[経費区分],D18,外注費[補助対象経費
（税抜き）])</f>
        <v>0</v>
      </c>
      <c r="I18" s="274"/>
      <c r="J18" s="37"/>
      <c r="K18" s="26"/>
      <c r="L18" s="26"/>
      <c r="M18" s="5" t="s">
        <v>0</v>
      </c>
      <c r="N18" s="5"/>
      <c r="O18" s="5"/>
      <c r="P18" s="5"/>
      <c r="Q18" s="26"/>
      <c r="R18" s="26"/>
      <c r="S18" s="26"/>
      <c r="T18" s="26"/>
      <c r="U18" s="26"/>
      <c r="V18" s="26"/>
      <c r="W18" s="26"/>
      <c r="X18" s="26"/>
      <c r="Y18" s="5"/>
    </row>
    <row r="19" spans="2:25" x14ac:dyDescent="0.3">
      <c r="B19" s="21"/>
      <c r="C19" s="5"/>
      <c r="D19" s="63" t="s">
        <v>251</v>
      </c>
      <c r="E19" s="16"/>
      <c r="F19" s="64"/>
      <c r="G19" s="41">
        <f>SUMIF(外注費[経費区分],D19,外注費[補助事業に要する経費
（税抜き）])</f>
        <v>0</v>
      </c>
      <c r="H19" s="108">
        <f>SUMIF(外注費[経費区分],D19,外注費[補助対象経費
（税抜き）])</f>
        <v>0</v>
      </c>
      <c r="I19" s="290"/>
      <c r="J19" s="37"/>
      <c r="K19" s="26"/>
      <c r="L19" s="26"/>
      <c r="M19" s="5" t="s">
        <v>0</v>
      </c>
      <c r="N19" s="5"/>
      <c r="O19" s="5"/>
      <c r="P19" s="5"/>
      <c r="Q19" s="26"/>
      <c r="R19" s="26"/>
      <c r="S19" s="26"/>
      <c r="T19" s="26"/>
      <c r="U19" s="26"/>
      <c r="V19" s="26"/>
      <c r="W19" s="26"/>
      <c r="X19" s="26"/>
      <c r="Y19" s="5"/>
    </row>
    <row r="20" spans="2:25" x14ac:dyDescent="0.3">
      <c r="B20" s="21"/>
      <c r="C20" s="5"/>
      <c r="D20" s="15" t="s">
        <v>252</v>
      </c>
      <c r="E20" s="13"/>
      <c r="F20" s="12"/>
      <c r="G20" s="33">
        <f>SUMIF(謝金[経費区分],D20,謝金[補助事業に要する経費
（税抜き）])</f>
        <v>0</v>
      </c>
      <c r="H20" s="109">
        <f>SUMIF(謝金[経費区分],D20,謝金[補助対象経費
（税抜き）])</f>
        <v>0</v>
      </c>
      <c r="I20" s="274"/>
      <c r="J20" s="37"/>
      <c r="K20" s="26"/>
      <c r="L20" s="26"/>
      <c r="M20" s="5" t="s">
        <v>0</v>
      </c>
      <c r="N20" s="5"/>
      <c r="O20" s="5"/>
      <c r="P20" s="5"/>
      <c r="Q20" s="26"/>
      <c r="R20" s="26"/>
      <c r="S20" s="26"/>
      <c r="T20" s="26"/>
      <c r="U20" s="26"/>
      <c r="V20" s="26"/>
      <c r="W20" s="26"/>
      <c r="X20" s="26"/>
      <c r="Y20" s="5"/>
    </row>
    <row r="21" spans="2:25" x14ac:dyDescent="0.3">
      <c r="B21" s="21"/>
      <c r="C21" s="5"/>
      <c r="D21" s="63" t="s">
        <v>253</v>
      </c>
      <c r="E21" s="16"/>
      <c r="F21" s="64"/>
      <c r="G21" s="41">
        <f>SUMIF(旅費[経費区分],D21,旅費[補助事業に要する経費
（税抜き）])</f>
        <v>0</v>
      </c>
      <c r="H21" s="108">
        <f>SUMIF(旅費[経費区分],D21,旅費[補助対象経費
（税抜き）])</f>
        <v>0</v>
      </c>
      <c r="I21" s="274"/>
      <c r="J21" s="37"/>
      <c r="K21" s="26"/>
      <c r="L21" s="26"/>
      <c r="M21" s="5" t="s">
        <v>0</v>
      </c>
      <c r="N21" s="5"/>
      <c r="O21" s="5"/>
      <c r="P21" s="5"/>
      <c r="Q21" s="26"/>
      <c r="R21" s="26"/>
      <c r="S21" s="26"/>
      <c r="T21" s="26"/>
      <c r="U21" s="26"/>
      <c r="V21" s="26"/>
      <c r="W21" s="26"/>
      <c r="X21" s="26"/>
      <c r="Y21" s="5"/>
    </row>
    <row r="22" spans="2:25" x14ac:dyDescent="0.3">
      <c r="B22" s="21"/>
      <c r="C22" s="5"/>
      <c r="D22" s="15" t="s">
        <v>254</v>
      </c>
      <c r="E22" s="13"/>
      <c r="F22" s="12"/>
      <c r="G22" s="33">
        <f>SUMIF(外注費[経費区分],D22,外注費[補助事業に要する経費
（税抜き）])</f>
        <v>0</v>
      </c>
      <c r="H22" s="109">
        <f>SUMIF(外注費[経費区分],D22,外注費[補助対象経費
（税抜き）])</f>
        <v>0</v>
      </c>
      <c r="I22" s="274"/>
      <c r="J22" s="37"/>
      <c r="K22" s="26"/>
      <c r="L22" s="26"/>
      <c r="M22" s="5" t="s">
        <v>0</v>
      </c>
      <c r="N22" s="5"/>
      <c r="O22" s="5"/>
      <c r="P22" s="5"/>
      <c r="Q22" s="26"/>
      <c r="R22" s="26"/>
      <c r="S22" s="26"/>
      <c r="T22" s="26"/>
      <c r="U22" s="26"/>
      <c r="V22" s="26"/>
      <c r="W22" s="26"/>
      <c r="X22" s="26"/>
      <c r="Y22" s="5"/>
    </row>
    <row r="23" spans="2:25" x14ac:dyDescent="0.3">
      <c r="B23" s="21"/>
      <c r="C23" s="5"/>
      <c r="D23" s="63" t="s">
        <v>255</v>
      </c>
      <c r="E23" s="16"/>
      <c r="F23" s="64"/>
      <c r="G23" s="41">
        <f>SUMIF(外注費[経費区分],D23,外注費[補助事業に要する経費
（税抜き）])</f>
        <v>0</v>
      </c>
      <c r="H23" s="108">
        <f>SUMIF(外注費[経費区分],D23,外注費[補助対象経費
（税抜き）])</f>
        <v>0</v>
      </c>
      <c r="I23" s="290"/>
      <c r="J23" s="37"/>
      <c r="K23" s="26"/>
      <c r="L23" s="26"/>
      <c r="M23" s="5" t="s">
        <v>0</v>
      </c>
      <c r="N23" s="5"/>
      <c r="O23" s="5"/>
      <c r="P23" s="5"/>
      <c r="Q23" s="26"/>
      <c r="R23" s="26"/>
      <c r="S23" s="26"/>
      <c r="T23" s="26"/>
      <c r="U23" s="26"/>
      <c r="V23" s="26"/>
      <c r="W23" s="26"/>
      <c r="X23" s="26"/>
      <c r="Y23" s="5"/>
    </row>
    <row r="24" spans="2:25" x14ac:dyDescent="0.3">
      <c r="B24" s="21"/>
      <c r="C24" s="5"/>
      <c r="D24" s="15" t="s">
        <v>256</v>
      </c>
      <c r="E24" s="13"/>
      <c r="F24" s="12"/>
      <c r="G24" s="33">
        <f>SUMIF(廃業費[経費区分],D24,廃業費[補助事業に要する経費
（税抜き）])</f>
        <v>0</v>
      </c>
      <c r="H24" s="109">
        <f>SUMIF(廃業費[経費区分],D24,廃業費[補助対象経費
（税抜き）])</f>
        <v>0</v>
      </c>
      <c r="I24" s="274"/>
      <c r="J24" s="37"/>
      <c r="K24" s="26"/>
      <c r="L24" s="26"/>
      <c r="M24" s="5" t="s">
        <v>0</v>
      </c>
      <c r="N24" s="5"/>
      <c r="O24" s="5"/>
      <c r="P24" s="5"/>
      <c r="Q24" s="26"/>
      <c r="R24" s="26"/>
      <c r="S24" s="26"/>
      <c r="T24" s="26"/>
      <c r="U24" s="26"/>
      <c r="V24" s="26"/>
      <c r="W24" s="26"/>
      <c r="X24" s="26"/>
      <c r="Y24" s="5"/>
    </row>
    <row r="25" spans="2:25" x14ac:dyDescent="0.3">
      <c r="B25" s="21"/>
      <c r="C25" s="5"/>
      <c r="D25" s="63" t="s">
        <v>257</v>
      </c>
      <c r="E25" s="16"/>
      <c r="F25" s="64"/>
      <c r="G25" s="41">
        <f>SUMIF(廃業費[経費区分],D25,廃業費[補助事業に要する経費
（税抜き）])</f>
        <v>0</v>
      </c>
      <c r="H25" s="108">
        <f>SUMIF(廃業費[経費区分],D25,廃業費[補助対象経費
（税抜き）])</f>
        <v>0</v>
      </c>
      <c r="I25" s="274"/>
      <c r="J25" s="37"/>
      <c r="K25" s="26"/>
      <c r="L25" s="26"/>
      <c r="M25" s="5" t="s">
        <v>0</v>
      </c>
      <c r="N25" s="5"/>
      <c r="O25" s="5"/>
      <c r="P25" s="5"/>
      <c r="Q25" s="26"/>
      <c r="R25" s="26"/>
      <c r="S25" s="26"/>
      <c r="T25" s="26"/>
      <c r="U25" s="26"/>
      <c r="V25" s="26"/>
      <c r="W25" s="26"/>
      <c r="X25" s="26"/>
      <c r="Y25" s="5"/>
    </row>
    <row r="26" spans="2:25" x14ac:dyDescent="0.3">
      <c r="B26" s="21"/>
      <c r="C26" s="5"/>
      <c r="D26" s="15" t="s">
        <v>258</v>
      </c>
      <c r="E26" s="13"/>
      <c r="F26" s="12"/>
      <c r="G26" s="33">
        <f>SUMIF(廃業費[経費区分],D26,廃業費[補助事業に要する経費
（税抜き）])</f>
        <v>0</v>
      </c>
      <c r="H26" s="109">
        <f>SUMIF(廃業費[経費区分],D26,廃業費[補助対象経費
（税抜き）])</f>
        <v>0</v>
      </c>
      <c r="I26" s="274"/>
      <c r="J26" s="37"/>
      <c r="K26" s="26"/>
      <c r="L26" s="26"/>
      <c r="M26" s="5" t="s">
        <v>0</v>
      </c>
      <c r="N26" s="5"/>
      <c r="O26" s="5"/>
      <c r="P26" s="5"/>
      <c r="Q26" s="26"/>
      <c r="R26" s="26"/>
      <c r="S26" s="26"/>
      <c r="T26" s="26"/>
      <c r="U26" s="26"/>
      <c r="V26" s="26"/>
      <c r="W26" s="26"/>
      <c r="X26" s="26"/>
      <c r="Y26" s="5"/>
    </row>
    <row r="27" spans="2:25" x14ac:dyDescent="0.3">
      <c r="B27" s="21"/>
      <c r="C27" s="5"/>
      <c r="D27" s="63" t="s">
        <v>259</v>
      </c>
      <c r="E27" s="16"/>
      <c r="F27" s="64"/>
      <c r="G27" s="41">
        <f>SUMIF(廃業費[経費区分],D27,廃業費[補助事業に要する経費
（税抜き）])</f>
        <v>0</v>
      </c>
      <c r="H27" s="108">
        <f>SUMIF(廃業費[経費区分],D27,廃業費[補助対象経費
（税抜き）])</f>
        <v>0</v>
      </c>
      <c r="I27" s="274"/>
      <c r="J27" s="37"/>
      <c r="K27" s="26"/>
      <c r="L27" s="26"/>
      <c r="M27" s="5" t="s">
        <v>0</v>
      </c>
      <c r="N27" s="5"/>
      <c r="O27" s="5"/>
      <c r="P27" s="5"/>
      <c r="Q27" s="26"/>
      <c r="R27" s="26"/>
      <c r="S27" s="5"/>
      <c r="T27" s="26"/>
      <c r="U27" s="26"/>
      <c r="V27" s="26"/>
      <c r="W27" s="26"/>
      <c r="X27" s="26"/>
      <c r="Y27" s="5"/>
    </row>
    <row r="28" spans="2:25" x14ac:dyDescent="0.3">
      <c r="B28" s="21"/>
      <c r="C28" s="5"/>
      <c r="D28" s="15" t="s">
        <v>260</v>
      </c>
      <c r="E28" s="13"/>
      <c r="F28" s="12"/>
      <c r="G28" s="33">
        <f>SUMIF(廃業費[経費区分],D28,廃業費[補助事業に要する経費
（税抜き）])</f>
        <v>0</v>
      </c>
      <c r="H28" s="109">
        <f>SUMIF(廃業費[経費区分],D28,廃業費[補助対象経費
（税抜き）])</f>
        <v>0</v>
      </c>
      <c r="I28" s="274"/>
      <c r="J28" s="37"/>
      <c r="K28" s="26"/>
      <c r="L28" s="26"/>
      <c r="M28" s="5" t="s">
        <v>0</v>
      </c>
      <c r="N28" s="5"/>
      <c r="O28" s="26"/>
      <c r="P28" s="5"/>
      <c r="Q28" s="5"/>
      <c r="R28" s="5"/>
      <c r="S28" s="26"/>
      <c r="T28" s="26"/>
      <c r="U28" s="26"/>
      <c r="V28" s="26"/>
      <c r="W28" s="26"/>
      <c r="X28" s="26"/>
      <c r="Y28" s="5"/>
    </row>
    <row r="29" spans="2:25" x14ac:dyDescent="0.3">
      <c r="B29" s="21"/>
      <c r="C29" s="5"/>
      <c r="D29" s="63" t="s">
        <v>261</v>
      </c>
      <c r="E29" s="16"/>
      <c r="F29" s="64"/>
      <c r="G29" s="41">
        <f>SUMIF(廃業費[経費区分],D29,廃業費[補助事業に要する経費
（税抜き）])</f>
        <v>0</v>
      </c>
      <c r="H29" s="108">
        <f>SUMIF(廃業費[経費区分],D29,廃業費[補助対象経費
（税抜き）])</f>
        <v>0</v>
      </c>
      <c r="I29" s="274"/>
      <c r="J29" s="37"/>
      <c r="K29" s="26"/>
      <c r="L29" s="26"/>
      <c r="M29" s="5" t="s">
        <v>0</v>
      </c>
      <c r="N29" s="5"/>
      <c r="O29" s="26"/>
      <c r="P29" s="5"/>
      <c r="Q29" s="5"/>
      <c r="R29" s="5"/>
      <c r="S29" s="26"/>
      <c r="T29" s="26"/>
      <c r="U29" s="26"/>
      <c r="V29" s="26"/>
      <c r="W29" s="26"/>
      <c r="X29" s="26"/>
      <c r="Y29" s="5"/>
    </row>
    <row r="30" spans="2:25" ht="17.399999999999999" thickBot="1" x14ac:dyDescent="0.35">
      <c r="B30" s="21"/>
      <c r="C30" s="5"/>
      <c r="D30" s="282" t="s">
        <v>262</v>
      </c>
      <c r="E30" s="283"/>
      <c r="F30" s="284"/>
      <c r="G30" s="285">
        <f>SUMIF(廃業費[経費区分],D30,廃業費[補助事業に要する経費
（税抜き）])</f>
        <v>0</v>
      </c>
      <c r="H30" s="286">
        <f>SUMIF(廃業費[経費区分],D30,廃業費[補助対象経費
（税抜き）])</f>
        <v>0</v>
      </c>
      <c r="I30" s="274"/>
      <c r="J30" s="37"/>
      <c r="K30" s="26"/>
      <c r="L30" s="26"/>
      <c r="M30" s="5" t="s">
        <v>0</v>
      </c>
      <c r="N30" s="5"/>
      <c r="O30" s="26"/>
      <c r="P30" s="26"/>
      <c r="Q30" s="26"/>
      <c r="R30" s="26"/>
      <c r="S30" s="27"/>
      <c r="T30" s="26"/>
      <c r="U30" s="26"/>
      <c r="V30" s="26"/>
      <c r="W30" s="26"/>
      <c r="X30" s="26"/>
      <c r="Y30" s="5"/>
    </row>
    <row r="31" spans="2:25" x14ac:dyDescent="0.3">
      <c r="B31" s="21"/>
      <c r="C31" s="5"/>
      <c r="D31" s="5"/>
      <c r="E31" s="5"/>
      <c r="F31" s="5"/>
      <c r="G31" s="39"/>
      <c r="H31" s="39"/>
      <c r="I31" s="40"/>
      <c r="J31" s="37"/>
      <c r="K31" s="26"/>
      <c r="L31" s="26"/>
      <c r="M31" s="5" t="s">
        <v>0</v>
      </c>
      <c r="N31" s="5"/>
      <c r="O31" s="26"/>
      <c r="P31" s="27"/>
      <c r="Q31" s="27"/>
      <c r="R31" s="27"/>
      <c r="S31" s="26"/>
      <c r="T31" s="26"/>
      <c r="U31" s="26"/>
      <c r="V31" s="26"/>
      <c r="W31" s="26"/>
      <c r="X31" s="26"/>
      <c r="Y31" s="5"/>
    </row>
    <row r="32" spans="2:25" x14ac:dyDescent="0.3">
      <c r="B32" s="21"/>
      <c r="C32" s="5"/>
      <c r="D32" s="5"/>
      <c r="E32" s="5"/>
      <c r="F32" s="5"/>
      <c r="G32" s="5"/>
      <c r="H32" s="277">
        <v>6000000</v>
      </c>
      <c r="J32" s="22"/>
      <c r="K32" s="5"/>
      <c r="L32" s="5"/>
      <c r="M32" s="5" t="s">
        <v>0</v>
      </c>
      <c r="N32" s="5"/>
      <c r="O32" s="26"/>
      <c r="P32" s="26"/>
      <c r="Q32" s="26"/>
      <c r="R32" s="26"/>
      <c r="S32" s="26"/>
      <c r="T32" s="5"/>
      <c r="U32" s="5"/>
      <c r="V32" s="5"/>
      <c r="W32" s="5"/>
      <c r="X32" s="5"/>
      <c r="Y32" s="5"/>
    </row>
    <row r="33" spans="2:25" ht="21" thickBot="1" x14ac:dyDescent="0.35">
      <c r="B33" s="21"/>
      <c r="C33" s="5"/>
      <c r="D33" s="23" t="s">
        <v>263</v>
      </c>
      <c r="E33" s="23"/>
      <c r="F33" s="23"/>
      <c r="G33" s="5"/>
      <c r="H33" s="277">
        <v>2000000</v>
      </c>
      <c r="I33" s="5"/>
      <c r="J33" s="22"/>
      <c r="K33" s="5"/>
      <c r="L33" s="5"/>
      <c r="M33" s="5" t="s">
        <v>0</v>
      </c>
      <c r="N33" s="5"/>
      <c r="O33" s="26"/>
      <c r="P33" s="26"/>
      <c r="Q33" s="26"/>
      <c r="R33" s="26"/>
      <c r="S33" s="26"/>
      <c r="T33" s="26"/>
      <c r="U33" s="5"/>
      <c r="V33" s="5"/>
      <c r="W33" s="5"/>
      <c r="X33" s="5"/>
      <c r="Y33" s="5"/>
    </row>
    <row r="34" spans="2:25" ht="17.399999999999999" thickBot="1" x14ac:dyDescent="0.35">
      <c r="B34" s="21"/>
      <c r="C34" s="5"/>
      <c r="D34" s="52" t="s">
        <v>229</v>
      </c>
      <c r="E34" s="56"/>
      <c r="F34" s="56"/>
      <c r="G34" s="106" t="s">
        <v>242</v>
      </c>
      <c r="H34" s="249" t="s">
        <v>264</v>
      </c>
      <c r="I34" s="248"/>
      <c r="J34" s="38"/>
      <c r="K34" s="28"/>
      <c r="L34" s="28"/>
      <c r="M34" s="5" t="s">
        <v>0</v>
      </c>
      <c r="N34" s="5"/>
      <c r="O34" s="26"/>
      <c r="P34" s="26"/>
      <c r="Q34" s="26"/>
      <c r="R34" s="26"/>
      <c r="S34" s="26"/>
      <c r="T34" s="27"/>
      <c r="U34" s="28"/>
      <c r="V34" s="5"/>
      <c r="W34" s="5"/>
      <c r="X34" s="5"/>
      <c r="Y34" s="5"/>
    </row>
    <row r="35" spans="2:25" x14ac:dyDescent="0.3">
      <c r="B35" s="21"/>
      <c r="C35" s="5"/>
      <c r="D35" s="113" t="s">
        <v>265</v>
      </c>
      <c r="E35" s="55"/>
      <c r="F35" s="55"/>
      <c r="G35" s="107"/>
      <c r="H35" s="107"/>
      <c r="I35" s="251"/>
      <c r="J35" s="22"/>
      <c r="K35" s="5"/>
      <c r="L35" s="5"/>
      <c r="M35" s="5" t="s">
        <v>0</v>
      </c>
      <c r="N35" s="5"/>
      <c r="O35" s="26"/>
      <c r="P35" s="26"/>
      <c r="Q35" s="26"/>
      <c r="R35" s="26"/>
      <c r="S35" s="26"/>
      <c r="T35" s="26"/>
      <c r="U35" s="5"/>
      <c r="V35" s="5"/>
      <c r="W35" s="5"/>
      <c r="X35" s="5"/>
      <c r="Y35" s="5"/>
    </row>
    <row r="36" spans="2:25" x14ac:dyDescent="0.3">
      <c r="B36" s="21"/>
      <c r="C36" s="5"/>
      <c r="D36" s="114"/>
      <c r="E36" s="117"/>
      <c r="F36" s="14" t="s">
        <v>83</v>
      </c>
      <c r="G36" s="109">
        <f>SUM(G18:G23)</f>
        <v>0</v>
      </c>
      <c r="H36" s="250" t="s">
        <v>24</v>
      </c>
      <c r="I36" s="252"/>
      <c r="J36" s="22"/>
      <c r="K36" s="5"/>
      <c r="L36" s="5"/>
      <c r="M36" s="5" t="s">
        <v>0</v>
      </c>
      <c r="N36" s="5"/>
      <c r="O36" s="26"/>
      <c r="P36" s="26"/>
      <c r="Q36" s="26"/>
      <c r="R36" s="26"/>
      <c r="S36" s="26"/>
      <c r="T36" s="26"/>
      <c r="U36" s="5"/>
      <c r="V36" s="5"/>
      <c r="W36" s="5"/>
      <c r="X36" s="5"/>
      <c r="Y36" s="5"/>
    </row>
    <row r="37" spans="2:25" x14ac:dyDescent="0.3">
      <c r="B37" s="21"/>
      <c r="C37" s="5"/>
      <c r="D37" s="114"/>
      <c r="E37" s="118"/>
      <c r="F37" s="14" t="s">
        <v>87</v>
      </c>
      <c r="G37" s="109">
        <f>SUM(H18:H23)</f>
        <v>0</v>
      </c>
      <c r="H37" s="250" t="s">
        <v>24</v>
      </c>
      <c r="I37" s="252"/>
      <c r="J37" s="22"/>
      <c r="K37" s="5"/>
      <c r="L37" s="5"/>
      <c r="M37" s="5" t="s">
        <v>0</v>
      </c>
      <c r="N37" s="5"/>
      <c r="O37" s="26"/>
      <c r="P37" s="26"/>
      <c r="Q37" s="26"/>
      <c r="R37" s="26"/>
      <c r="S37" s="26"/>
      <c r="T37" s="26"/>
      <c r="U37" s="5"/>
      <c r="V37" s="5"/>
      <c r="W37" s="5"/>
      <c r="X37" s="5"/>
      <c r="Y37" s="5"/>
    </row>
    <row r="38" spans="2:25" x14ac:dyDescent="0.3">
      <c r="B38" s="21"/>
      <c r="C38" s="5"/>
      <c r="D38" s="115"/>
      <c r="E38" s="121"/>
      <c r="F38" s="112" t="s">
        <v>89</v>
      </c>
      <c r="G38" s="111">
        <f>INT(MIN(G13,R10,H38))</f>
        <v>0</v>
      </c>
      <c r="H38" s="288" t="str">
        <f>G9</f>
        <v>0</v>
      </c>
      <c r="I38" s="253"/>
      <c r="J38" s="22"/>
      <c r="K38" s="5"/>
      <c r="L38" s="5"/>
      <c r="M38" s="5" t="s">
        <v>0</v>
      </c>
      <c r="N38" s="5"/>
      <c r="O38" s="26"/>
      <c r="P38" s="26"/>
      <c r="Q38" s="26"/>
      <c r="R38" s="26"/>
      <c r="S38" s="26"/>
      <c r="T38" s="26"/>
      <c r="U38" s="5"/>
      <c r="V38" s="5"/>
      <c r="W38" s="5"/>
      <c r="X38" s="5"/>
      <c r="Y38" s="5"/>
    </row>
    <row r="39" spans="2:25" x14ac:dyDescent="0.3">
      <c r="B39" s="21"/>
      <c r="C39" s="5"/>
      <c r="D39" s="113" t="s">
        <v>266</v>
      </c>
      <c r="E39" s="55"/>
      <c r="F39" s="55"/>
      <c r="G39" s="107"/>
      <c r="H39" s="107"/>
      <c r="I39" s="251"/>
      <c r="J39" s="22"/>
      <c r="K39" s="5"/>
      <c r="L39" s="5"/>
      <c r="M39" s="5" t="s">
        <v>0</v>
      </c>
      <c r="N39" s="5"/>
      <c r="O39" s="26"/>
      <c r="P39" s="26"/>
      <c r="Q39" s="26"/>
      <c r="R39" s="26"/>
      <c r="S39" s="26"/>
      <c r="T39" s="26"/>
      <c r="U39" s="5"/>
      <c r="V39" s="5"/>
      <c r="W39" s="5"/>
      <c r="X39" s="5"/>
      <c r="Y39" s="5"/>
    </row>
    <row r="40" spans="2:25" x14ac:dyDescent="0.3">
      <c r="B40" s="21"/>
      <c r="C40" s="5"/>
      <c r="D40" s="114"/>
      <c r="E40" s="117"/>
      <c r="F40" s="14" t="s">
        <v>267</v>
      </c>
      <c r="G40" s="109">
        <f>SUM(G24:G30)</f>
        <v>0</v>
      </c>
      <c r="H40" s="250" t="s">
        <v>24</v>
      </c>
      <c r="I40" s="252"/>
      <c r="J40" s="22"/>
      <c r="K40" s="5"/>
      <c r="L40" s="5"/>
      <c r="M40" s="5" t="s">
        <v>0</v>
      </c>
      <c r="N40" s="5"/>
      <c r="O40" s="26"/>
      <c r="P40" s="26"/>
      <c r="Q40" s="26"/>
      <c r="R40" s="26"/>
      <c r="S40" s="26"/>
      <c r="T40" s="26"/>
      <c r="U40" s="5"/>
      <c r="V40" s="5"/>
      <c r="W40" s="5"/>
      <c r="X40" s="5"/>
      <c r="Y40" s="5"/>
    </row>
    <row r="41" spans="2:25" x14ac:dyDescent="0.3">
      <c r="B41" s="21"/>
      <c r="C41" s="5"/>
      <c r="D41" s="114"/>
      <c r="E41" s="118"/>
      <c r="F41" s="14" t="s">
        <v>93</v>
      </c>
      <c r="G41" s="109">
        <f>SUM(H24:H30)</f>
        <v>0</v>
      </c>
      <c r="H41" s="250" t="s">
        <v>24</v>
      </c>
      <c r="I41" s="252"/>
      <c r="J41" s="22"/>
      <c r="K41" s="5"/>
      <c r="L41" s="5"/>
      <c r="M41" s="5" t="s">
        <v>0</v>
      </c>
      <c r="N41" s="5"/>
      <c r="O41" s="26"/>
      <c r="P41" s="26"/>
      <c r="Q41" s="26"/>
      <c r="R41" s="26"/>
      <c r="S41" s="26"/>
      <c r="T41" s="26"/>
      <c r="U41" s="5"/>
      <c r="V41" s="5"/>
      <c r="W41" s="5"/>
      <c r="X41" s="5"/>
      <c r="Y41" s="5"/>
    </row>
    <row r="42" spans="2:25" x14ac:dyDescent="0.3">
      <c r="B42" s="21"/>
      <c r="C42" s="5"/>
      <c r="D42" s="115"/>
      <c r="E42" s="121"/>
      <c r="F42" s="112" t="s">
        <v>95</v>
      </c>
      <c r="G42" s="111">
        <f>INT(IF(G8=H5,MIN(G14,G41*2/3,H42),MIN(G14,G41*G8,H42)))</f>
        <v>0</v>
      </c>
      <c r="H42" s="111">
        <v>3000000</v>
      </c>
      <c r="I42" s="252"/>
      <c r="J42" s="22"/>
      <c r="K42" s="5"/>
      <c r="L42" s="5"/>
      <c r="M42" s="5" t="s">
        <v>0</v>
      </c>
      <c r="N42" s="5"/>
      <c r="O42" s="26"/>
      <c r="P42" s="26"/>
      <c r="Q42" s="26"/>
      <c r="R42" s="26"/>
      <c r="S42" s="26"/>
      <c r="T42" s="26"/>
      <c r="U42" s="5"/>
      <c r="V42" s="5"/>
      <c r="W42" s="5"/>
      <c r="X42" s="5"/>
      <c r="Y42" s="5"/>
    </row>
    <row r="43" spans="2:25" x14ac:dyDescent="0.3">
      <c r="B43" s="21"/>
      <c r="C43" s="5"/>
      <c r="D43" s="113" t="s">
        <v>268</v>
      </c>
      <c r="E43" s="55"/>
      <c r="F43" s="55"/>
      <c r="G43" s="107"/>
      <c r="H43" s="107"/>
      <c r="I43" s="251"/>
      <c r="J43" s="22"/>
      <c r="K43" s="5"/>
      <c r="L43" s="5"/>
      <c r="M43" s="5" t="s">
        <v>0</v>
      </c>
      <c r="N43" s="5"/>
      <c r="O43" s="26"/>
      <c r="P43" s="26"/>
      <c r="Q43" s="26"/>
      <c r="R43" s="26"/>
      <c r="S43" s="26"/>
      <c r="T43" s="26"/>
      <c r="U43" s="5"/>
      <c r="V43" s="5"/>
      <c r="W43" s="5"/>
      <c r="X43" s="5"/>
      <c r="Y43" s="5"/>
    </row>
    <row r="44" spans="2:25" x14ac:dyDescent="0.3">
      <c r="B44" s="21"/>
      <c r="C44" s="5"/>
      <c r="D44" s="113"/>
      <c r="E44" s="119"/>
      <c r="F44" s="272" t="s">
        <v>269</v>
      </c>
      <c r="G44" s="109">
        <f>SUM(G36,G40)</f>
        <v>0</v>
      </c>
      <c r="H44" s="250" t="s">
        <v>24</v>
      </c>
      <c r="I44" s="252"/>
      <c r="J44" s="22"/>
      <c r="K44" s="5"/>
      <c r="L44" s="5"/>
      <c r="M44" s="5" t="s">
        <v>0</v>
      </c>
      <c r="N44" s="5"/>
      <c r="O44" s="26"/>
      <c r="P44" s="26"/>
      <c r="Q44" s="26"/>
      <c r="R44" s="26"/>
      <c r="S44" s="26"/>
      <c r="T44" s="26"/>
      <c r="U44" s="5"/>
      <c r="V44" s="5"/>
      <c r="W44" s="5"/>
      <c r="X44" s="5"/>
      <c r="Y44" s="5"/>
    </row>
    <row r="45" spans="2:25" x14ac:dyDescent="0.3">
      <c r="B45" s="21"/>
      <c r="C45" s="5"/>
      <c r="D45" s="113"/>
      <c r="E45" s="116"/>
      <c r="F45" s="13" t="s">
        <v>270</v>
      </c>
      <c r="G45" s="109">
        <f>SUM(G37,G41)</f>
        <v>0</v>
      </c>
      <c r="H45" s="250" t="s">
        <v>24</v>
      </c>
      <c r="I45" s="252"/>
      <c r="J45" s="22"/>
      <c r="K45" s="5"/>
      <c r="L45" s="5"/>
      <c r="M45" s="5" t="s">
        <v>0</v>
      </c>
      <c r="N45" s="5"/>
      <c r="O45" s="26"/>
      <c r="P45" s="26"/>
      <c r="Q45" s="26"/>
      <c r="R45" s="26"/>
      <c r="S45" s="26"/>
      <c r="T45" s="26"/>
      <c r="U45" s="5"/>
      <c r="V45" s="5"/>
      <c r="W45" s="5"/>
      <c r="X45" s="5"/>
      <c r="Y45" s="5"/>
    </row>
    <row r="46" spans="2:25" ht="17.399999999999999" thickBot="1" x14ac:dyDescent="0.35">
      <c r="B46" s="21"/>
      <c r="C46" s="5"/>
      <c r="D46" s="122"/>
      <c r="E46" s="120"/>
      <c r="F46" s="11" t="s">
        <v>271</v>
      </c>
      <c r="G46" s="110">
        <f>INT(MIN(SUM(G38,G42),H46))</f>
        <v>0</v>
      </c>
      <c r="H46" s="110">
        <f>H38+H42</f>
        <v>3000000</v>
      </c>
      <c r="I46" s="252"/>
      <c r="J46" s="22"/>
      <c r="K46" s="5"/>
      <c r="L46" s="5"/>
      <c r="M46" s="5" t="s">
        <v>0</v>
      </c>
      <c r="N46" s="5"/>
      <c r="O46" s="26"/>
      <c r="P46" s="26"/>
      <c r="Q46" s="26"/>
      <c r="R46" s="26"/>
      <c r="S46" s="26"/>
      <c r="T46" s="26"/>
      <c r="U46" s="5"/>
      <c r="V46" s="5"/>
      <c r="W46" s="5"/>
      <c r="X46" s="5"/>
      <c r="Y46" s="5"/>
    </row>
    <row r="47" spans="2:25" x14ac:dyDescent="0.3">
      <c r="B47" s="21"/>
      <c r="C47" s="5"/>
      <c r="D47" s="5"/>
      <c r="E47" s="5"/>
      <c r="F47" s="5"/>
      <c r="G47" s="5"/>
      <c r="H47" s="5"/>
      <c r="I47" s="5"/>
      <c r="J47" s="22"/>
      <c r="K47" s="5"/>
      <c r="L47" s="5"/>
      <c r="M47" s="5" t="s">
        <v>0</v>
      </c>
      <c r="N47" s="5"/>
      <c r="O47" s="26"/>
      <c r="P47" s="26"/>
      <c r="Q47" s="26"/>
      <c r="R47" s="26"/>
      <c r="S47" s="26"/>
      <c r="T47" s="26"/>
      <c r="U47" s="5"/>
      <c r="V47" s="5"/>
      <c r="W47" s="5"/>
      <c r="X47" s="5"/>
      <c r="Y47" s="5"/>
    </row>
    <row r="48" spans="2:25" x14ac:dyDescent="0.3">
      <c r="B48" s="29"/>
      <c r="C48" s="30"/>
      <c r="D48" s="30"/>
      <c r="E48" s="30"/>
      <c r="F48" s="30"/>
      <c r="G48" s="30"/>
      <c r="H48" s="30"/>
      <c r="I48" s="30"/>
      <c r="J48" s="31"/>
      <c r="K48" s="5"/>
      <c r="L48" s="5"/>
      <c r="M48" s="5" t="s">
        <v>0</v>
      </c>
      <c r="N48" s="5"/>
      <c r="O48" s="5"/>
      <c r="P48" s="26"/>
      <c r="Q48" s="26"/>
      <c r="R48" s="26"/>
      <c r="S48" s="5"/>
      <c r="T48" s="26"/>
      <c r="U48" s="5"/>
      <c r="V48" s="5"/>
      <c r="W48" s="5"/>
      <c r="X48" s="5"/>
      <c r="Y48" s="5"/>
    </row>
    <row r="49" spans="1:25" x14ac:dyDescent="0.3">
      <c r="M49" s="5" t="s">
        <v>0</v>
      </c>
      <c r="N49" s="5"/>
      <c r="P49" s="5"/>
      <c r="Q49" s="5"/>
      <c r="R49" s="5"/>
      <c r="T49" s="26"/>
      <c r="U49" s="5"/>
      <c r="V49" s="5"/>
      <c r="W49" s="5"/>
      <c r="X49" s="5"/>
      <c r="Y49" s="5"/>
    </row>
    <row r="50" spans="1:25" x14ac:dyDescent="0.3">
      <c r="A50" s="5" t="s">
        <v>0</v>
      </c>
      <c r="B50" s="5" t="s">
        <v>0</v>
      </c>
      <c r="C50" s="5" t="s">
        <v>0</v>
      </c>
      <c r="D50" s="5" t="s">
        <v>0</v>
      </c>
      <c r="E50" s="5" t="s">
        <v>0</v>
      </c>
      <c r="F50" s="5" t="s">
        <v>0</v>
      </c>
      <c r="G50" s="5" t="s">
        <v>0</v>
      </c>
      <c r="H50" s="5" t="s">
        <v>0</v>
      </c>
      <c r="I50" s="5" t="s">
        <v>0</v>
      </c>
      <c r="J50" s="5" t="s">
        <v>0</v>
      </c>
      <c r="K50" s="5" t="s">
        <v>0</v>
      </c>
      <c r="L50" s="5" t="s">
        <v>0</v>
      </c>
      <c r="M50" s="5" t="s">
        <v>0</v>
      </c>
      <c r="N50" s="5"/>
      <c r="T50" s="26"/>
      <c r="U50" s="5"/>
      <c r="V50" s="5"/>
      <c r="W50" s="5"/>
      <c r="X50" s="5"/>
      <c r="Y50" s="5"/>
    </row>
    <row r="51" spans="1:25" x14ac:dyDescent="0.3">
      <c r="T51" s="26"/>
      <c r="U51" s="5"/>
      <c r="V51" s="5"/>
      <c r="W51" s="5"/>
      <c r="X51" s="5"/>
      <c r="Y51" s="5"/>
    </row>
    <row r="52" spans="1:25" x14ac:dyDescent="0.3">
      <c r="T52" s="5"/>
      <c r="U52" s="5"/>
      <c r="V52" s="5"/>
      <c r="W52" s="5"/>
      <c r="X52" s="5"/>
      <c r="Y52" s="5"/>
    </row>
  </sheetData>
  <sheetProtection algorithmName="SHA-512" hashValue="67IQ7EvfU9rn1N01tipWioHfkgAE9CjY2hsbqj6EpL9pVZTp9EF3oIAfad6QtJ3sWpEyur7y4BfqSUoGFPcFLQ==" saltValue="R7IeEoj/0RFPuUCID86HQA==" spinCount="100000" sheet="1" selectLockedCells="1"/>
  <phoneticPr fontId="4"/>
  <conditionalFormatting sqref="D13:G13">
    <cfRule type="cellIs" dxfId="5" priority="10" operator="equal">
      <formula>"入力不要"</formula>
    </cfRule>
    <cfRule type="cellIs" dxfId="4" priority="11" operator="equal">
      <formula>"該当必須"</formula>
    </cfRule>
    <cfRule type="cellIs" dxfId="3" priority="12" operator="equal">
      <formula>"必須"</formula>
    </cfRule>
  </conditionalFormatting>
  <conditionalFormatting sqref="I13:N13">
    <cfRule type="cellIs" dxfId="2" priority="19" operator="equal">
      <formula>"入力不要"</formula>
    </cfRule>
    <cfRule type="cellIs" dxfId="1" priority="20" operator="equal">
      <formula>"該当必須"</formula>
    </cfRule>
    <cfRule type="cellIs" dxfId="0" priority="21" operator="equal">
      <formula>"必須"</formula>
    </cfRule>
  </conditionalFormatting>
  <dataValidations disablePrompts="1" count="1">
    <dataValidation type="list" allowBlank="1" showInputMessage="1" showErrorMessage="1" sqref="J13:L13" xr:uid="{553047D7-ED98-431C-9BDA-B129C64B2481}">
      <formula1>#REF!</formula1>
    </dataValidation>
  </dataValidations>
  <pageMargins left="0.7" right="0.7" top="0.75" bottom="0.75" header="0.3" footer="0.3"/>
  <pageSetup paperSize="9" scale="4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5"/>
  <sheetViews>
    <sheetView zoomScale="197" workbookViewId="0">
      <selection activeCell="B15" sqref="B15"/>
    </sheetView>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272</v>
      </c>
      <c r="C2" s="3" t="s">
        <v>273</v>
      </c>
    </row>
    <row r="3" spans="2:3" x14ac:dyDescent="0.3">
      <c r="B3" s="4" t="s">
        <v>227</v>
      </c>
      <c r="C3" s="4" t="s">
        <v>250</v>
      </c>
    </row>
    <row r="4" spans="2:3" x14ac:dyDescent="0.3">
      <c r="B4" s="4" t="s">
        <v>231</v>
      </c>
      <c r="C4" s="4" t="s">
        <v>274</v>
      </c>
    </row>
    <row r="5" spans="2:3" x14ac:dyDescent="0.3">
      <c r="B5" s="4" t="s">
        <v>233</v>
      </c>
      <c r="C5" s="4" t="s">
        <v>275</v>
      </c>
    </row>
    <row r="6" spans="2:3" x14ac:dyDescent="0.3">
      <c r="B6" s="4" t="s">
        <v>235</v>
      </c>
      <c r="C6" s="4" t="s">
        <v>276</v>
      </c>
    </row>
    <row r="7" spans="2:3" x14ac:dyDescent="0.3">
      <c r="B7" s="4" t="s">
        <v>277</v>
      </c>
      <c r="C7" s="4" t="s">
        <v>278</v>
      </c>
    </row>
    <row r="8" spans="2:3" x14ac:dyDescent="0.3">
      <c r="B8" s="4" t="s">
        <v>279</v>
      </c>
      <c r="C8" s="4" t="s">
        <v>280</v>
      </c>
    </row>
    <row r="9" spans="2:3" x14ac:dyDescent="0.3">
      <c r="B9" s="4" t="s">
        <v>281</v>
      </c>
      <c r="C9" s="4" t="s">
        <v>256</v>
      </c>
    </row>
    <row r="10" spans="2:3" x14ac:dyDescent="0.3">
      <c r="B10" s="4" t="s">
        <v>282</v>
      </c>
      <c r="C10" s="4" t="s">
        <v>257</v>
      </c>
    </row>
    <row r="11" spans="2:3" x14ac:dyDescent="0.3">
      <c r="B11" s="4" t="s">
        <v>283</v>
      </c>
      <c r="C11" s="4" t="s">
        <v>258</v>
      </c>
    </row>
    <row r="12" spans="2:3" x14ac:dyDescent="0.3">
      <c r="B12" s="4" t="s">
        <v>284</v>
      </c>
      <c r="C12" s="4" t="s">
        <v>259</v>
      </c>
    </row>
    <row r="13" spans="2:3" x14ac:dyDescent="0.3">
      <c r="B13" s="4" t="s">
        <v>285</v>
      </c>
      <c r="C13" s="4" t="s">
        <v>260</v>
      </c>
    </row>
    <row r="14" spans="2:3" x14ac:dyDescent="0.3">
      <c r="B14" s="4" t="s">
        <v>286</v>
      </c>
      <c r="C14" s="4" t="s">
        <v>261</v>
      </c>
    </row>
    <row r="15" spans="2:3" x14ac:dyDescent="0.3">
      <c r="B15" s="4" t="s">
        <v>287</v>
      </c>
      <c r="C15" s="4" t="s">
        <v>262</v>
      </c>
    </row>
  </sheetData>
  <phoneticPr fontId="4"/>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【申請者入力】様式第1.交付申請書</vt:lpstr>
      <vt:lpstr>【申請者入力】費目別明細書（事業費）</vt:lpstr>
      <vt:lpstr>【申請者入力】費目別明細書（謝金）</vt:lpstr>
      <vt:lpstr>【申請者入力】費目別明細書（旅費）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'【申請者入力】費目別明細書（謝金）'!Print_Area</vt:lpstr>
      <vt:lpstr>'【申請者入力】費目別明細書（廃業費）'!Print_Area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2025-10-31T02:22:56Z</dcterms:created>
  <dcterms:modified xsi:type="dcterms:W3CDTF">2026-05-18T08:18:56Z</dcterms:modified>
  <cp:category/>
  <cp:contentStatus/>
</cp:coreProperties>
</file>