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21CE4170-AB96-40A2-97CE-8A58C6CA13A9}" xr6:coauthVersionLast="47" xr6:coauthVersionMax="47" xr10:uidLastSave="{00000000-0000-0000-0000-000000000000}"/>
  <workbookProtection workbookAlgorithmName="SHA-512" workbookHashValue="V5q/+A4j6T26txXcvqonqsJWYTdkLrcpM1u2mYTbOkZzQNWibWQOqR7cDucEbi9vzrBwCFV3QL9NPmeYpAIpFQ==" workbookSaltValue="VAoE/wkhktl4mmzHkR9USw==" workbookSpinCount="100000" lockStructure="1"/>
  <bookViews>
    <workbookView xWindow="-108" yWindow="-108" windowWidth="23256" windowHeight="12456" tabRatio="942" xr2:uid="{3DBBEFD1-4534-45F6-955C-05E4062D8794}"/>
  </bookViews>
  <sheets>
    <sheet name="【申請者入力】様式第1.交付申請書" sheetId="11" r:id="rId1"/>
    <sheet name="【申請者入力】費目別明細書（事業費）" sheetId="64" r:id="rId2"/>
    <sheet name="【申請者入力】費目別明細書（謝金）" sheetId="67" r:id="rId3"/>
    <sheet name="【申請者入力】費目別明細書（旅費）" sheetId="68" r:id="rId4"/>
    <sheet name="【申請者入力】費目別明細書（廃業費）" sheetId="63" r:id="rId5"/>
    <sheet name="【自動反映】様式第1.交付申請書" sheetId="35" r:id="rId6"/>
    <sheet name="【自動反映】経費明細表" sheetId="62" r:id="rId7"/>
    <sheet name="経費NO." sheetId="9" state="hidden" r:id="rId8"/>
  </sheets>
  <definedNames>
    <definedName name="_Order1" hidden="1">255</definedName>
    <definedName name="_Order2" hidden="1">0</definedName>
    <definedName name="_Regression_X" localSheetId="5" hidden="1">#REF!</definedName>
    <definedName name="_Regression_X" localSheetId="1" hidden="1">#REF!</definedName>
    <definedName name="_Regression_X" localSheetId="4" hidden="1">#REF!</definedName>
    <definedName name="_Regression_X" hidden="1">#REF!</definedName>
    <definedName name="_regression_xx" localSheetId="5" hidden="1">#REF!</definedName>
    <definedName name="_regression_xx" hidden="1">#REF!</definedName>
    <definedName name="ＡＡ" localSheetId="5" hidden="1">#REF!</definedName>
    <definedName name="ＡＡ" hidden="1">#REF!</definedName>
    <definedName name="aaaaaa" localSheetId="5" hidden="1">#REF!</definedName>
    <definedName name="aaaaaa" hidden="1">#REF!</definedName>
    <definedName name="ab" localSheetId="5" hidden="1">#REF!</definedName>
    <definedName name="ab" hidden="1">#REF!</definedName>
    <definedName name="AS2DocOpenMode" hidden="1">"AS2DocumentEdit"</definedName>
    <definedName name="AS2HasNoAutoHeaderFooter" hidden="1">" "</definedName>
    <definedName name="BBBB" localSheetId="5"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5" hidden="1">#REF!</definedName>
    <definedName name="DD" hidden="1">#REF!</definedName>
    <definedName name="DUMMY" localSheetId="5" hidden="1">#REF!</definedName>
    <definedName name="DUMMY" hidden="1">#REF!</definedName>
    <definedName name="EE" localSheetId="5" hidden="1">#REF!</definedName>
    <definedName name="EE" hidden="1">#REF!</definedName>
    <definedName name="erer" localSheetId="5" hidden="1">#REF!</definedName>
    <definedName name="erer" hidden="1">#REF!</definedName>
    <definedName name="erre" localSheetId="5" hidden="1">#REF!</definedName>
    <definedName name="erre" hidden="1">#REF!</definedName>
    <definedName name="ffere" localSheetId="5" hidden="1">#REF!</definedName>
    <definedName name="ffere" hidden="1">#REF!</definedName>
    <definedName name="ｆｆｆ" localSheetId="5" hidden="1">#REF!</definedName>
    <definedName name="ｆｆｆ" hidden="1">#REF!</definedName>
    <definedName name="fgfg" localSheetId="5" hidden="1">#REF!</definedName>
    <definedName name="fgfg" hidden="1">#REF!</definedName>
    <definedName name="ｇ" localSheetId="5" hidden="1">#REF!</definedName>
    <definedName name="ｇ" hidden="1">#REF!</definedName>
    <definedName name="ＧＷメッセージ一覧" localSheetId="5" hidden="1">#REF!</definedName>
    <definedName name="ＧＷメッセージ一覧" hidden="1">#REF!</definedName>
    <definedName name="henkou" localSheetId="5" hidden="1">#REF!</definedName>
    <definedName name="henkou" hidden="1">#REF!</definedName>
    <definedName name="henkou2" localSheetId="5" hidden="1">#REF!</definedName>
    <definedName name="henkou2" hidden="1">#REF!</definedName>
    <definedName name="henkou3" localSheetId="5" hidden="1">#REF!</definedName>
    <definedName name="henkou3" hidden="1">#REF!</definedName>
    <definedName name="henkou4" localSheetId="5" hidden="1">#REF!</definedName>
    <definedName name="henkou4" hidden="1">#REF!</definedName>
    <definedName name="Ｉ" localSheetId="5" hidden="1">#REF!</definedName>
    <definedName name="Ｉ" hidden="1">#REF!</definedName>
    <definedName name="ｊ" localSheetId="5" hidden="1">#REF!</definedName>
    <definedName name="ｊ" hidden="1">#REF!</definedName>
    <definedName name="ｋ" localSheetId="5" hidden="1">#REF!</definedName>
    <definedName name="ｋ" hidden="1">#REF!</definedName>
    <definedName name="ｋｋ" localSheetId="5" hidden="1">#REF!</definedName>
    <definedName name="ｋｋ" hidden="1">#REF!</definedName>
    <definedName name="ｌ" localSheetId="5" hidden="1">#REF!</definedName>
    <definedName name="ｌ" hidden="1">#REF!</definedName>
    <definedName name="ｍ" localSheetId="5" hidden="1">#REF!</definedName>
    <definedName name="ｍ" hidden="1">#REF!</definedName>
    <definedName name="ＭＭＭＭ" localSheetId="5" hidden="1">#REF!</definedName>
    <definedName name="ＭＭＭＭ" hidden="1">#REF!</definedName>
    <definedName name="ｎ" localSheetId="5" hidden="1">#REF!</definedName>
    <definedName name="ｎ" hidden="1">#REF!</definedName>
    <definedName name="ｐ" localSheetId="5" hidden="1">#REF!</definedName>
    <definedName name="ｐ" hidden="1">#REF!</definedName>
    <definedName name="ＰＰ" localSheetId="5" hidden="1">#REF!</definedName>
    <definedName name="ＰＰ" hidden="1">#REF!</definedName>
    <definedName name="_xlnm.Print_Area" localSheetId="6">【自動反映】経費明細表!$A$1:$L$49</definedName>
    <definedName name="_xlnm.Print_Area" localSheetId="5">【自動反映】様式第1.交付申請書!$A$1:$T$51</definedName>
    <definedName name="_xlnm.Print_Area" localSheetId="1">'【申請者入力】費目別明細書（事業費）'!$A$1:$Q$50</definedName>
    <definedName name="_xlnm.Print_Area" localSheetId="2">'【申請者入力】費目別明細書（謝金）'!$A$1:$M$50</definedName>
    <definedName name="_xlnm.Print_Area" localSheetId="4">'【申請者入力】費目別明細書（廃業費）'!$A$1:$R$50</definedName>
    <definedName name="_xlnm.Print_Area" localSheetId="3">'【申請者入力】費目別明細書（旅費）'!$A$1:$R$50</definedName>
    <definedName name="_xlnm.Print_Area" localSheetId="0">【申請者入力】様式第1.交付申請書!$A$1:$M$62</definedName>
    <definedName name="ｑ" localSheetId="5" hidden="1">#REF!</definedName>
    <definedName name="ｑ" localSheetId="1" hidden="1">#REF!</definedName>
    <definedName name="ｑ" localSheetId="4" hidden="1">#REF!</definedName>
    <definedName name="ｑ" hidden="1">#REF!</definedName>
    <definedName name="RD検証" localSheetId="5" hidden="1">#REF!</definedName>
    <definedName name="RD検証" hidden="1">#REF!</definedName>
    <definedName name="rerere" localSheetId="5" hidden="1">#REF!</definedName>
    <definedName name="rerere" hidden="1">#REF!</definedName>
    <definedName name="s" localSheetId="5" hidden="1">#REF!</definedName>
    <definedName name="s" hidden="1">#REF!</definedName>
    <definedName name="SD" localSheetId="5" hidden="1">#REF!</definedName>
    <definedName name="SD" hidden="1">#REF!</definedName>
    <definedName name="ＳＳＳ" localSheetId="5" hidden="1">#REF!</definedName>
    <definedName name="ＳＳＳ" hidden="1">#REF!</definedName>
    <definedName name="test" localSheetId="5" hidden="1">#REF!</definedName>
    <definedName name="test" hidden="1">#REF!</definedName>
    <definedName name="TextRefCopyRangeCount" hidden="1">13</definedName>
    <definedName name="u" localSheetId="5" hidden="1">#REF!</definedName>
    <definedName name="u" hidden="1">#REF!</definedName>
    <definedName name="ｖ" localSheetId="5" hidden="1">#REF!</definedName>
    <definedName name="ｖ" hidden="1">#REF!</definedName>
    <definedName name="wrn.Aging._.and._.Trend._.Analysis." localSheetId="5"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5" hidden="1">#REF!</definedName>
    <definedName name="WW" hidden="1">#REF!</definedName>
    <definedName name="x" localSheetId="5" hidden="1">#REF!</definedName>
    <definedName name="x" hidden="1">#REF!</definedName>
    <definedName name="XREF_COLUMN_1" localSheetId="5" hidden="1">#REF!</definedName>
    <definedName name="XREF_COLUMN_1" hidden="1">#REF!</definedName>
    <definedName name="XREF_COLUMN_11" localSheetId="5" hidden="1">#REF!</definedName>
    <definedName name="XREF_COLUMN_11" hidden="1">#REF!</definedName>
    <definedName name="XREF_COLUMN_13" localSheetId="5" hidden="1">#REF!</definedName>
    <definedName name="XREF_COLUMN_13" hidden="1">#REF!</definedName>
    <definedName name="XREF_COLUMN_14" localSheetId="5" hidden="1">#REF!</definedName>
    <definedName name="XREF_COLUMN_14" hidden="1">#REF!</definedName>
    <definedName name="XREF_COLUMN_15" localSheetId="5" hidden="1">#REF!</definedName>
    <definedName name="XREF_COLUMN_15" hidden="1">#REF!</definedName>
    <definedName name="XREF_COLUMN_16" localSheetId="5" hidden="1">#REF!</definedName>
    <definedName name="XREF_COLUMN_16" hidden="1">#REF!</definedName>
    <definedName name="XREF_COLUMN_17" localSheetId="5" hidden="1">#REF!</definedName>
    <definedName name="XREF_COLUMN_17" hidden="1">#REF!</definedName>
    <definedName name="XREF_COLUMN_18" localSheetId="5" hidden="1">#REF!</definedName>
    <definedName name="XREF_COLUMN_18" hidden="1">#REF!</definedName>
    <definedName name="XREF_COLUMN_2" localSheetId="5" hidden="1">#REF!</definedName>
    <definedName name="XREF_COLUMN_2" hidden="1">#REF!</definedName>
    <definedName name="XREF_COLUMN_3" localSheetId="5" hidden="1">#REF!</definedName>
    <definedName name="XREF_COLUMN_3" hidden="1">#REF!</definedName>
    <definedName name="XREF_COLUMN_4" localSheetId="5" hidden="1">#REF!</definedName>
    <definedName name="XREF_COLUMN_4" hidden="1">#REF!</definedName>
    <definedName name="XREF_COLUMN_5" localSheetId="5" hidden="1">#REF!</definedName>
    <definedName name="XREF_COLUMN_5" hidden="1">#REF!</definedName>
    <definedName name="XREF_COLUMN_7" localSheetId="5" hidden="1">#REF!</definedName>
    <definedName name="XREF_COLUMN_7" hidden="1">#REF!</definedName>
    <definedName name="XREF_COLUMN_8" localSheetId="5" hidden="1">#REF!</definedName>
    <definedName name="XREF_COLUMN_8" hidden="1">#REF!</definedName>
    <definedName name="XREF_COLUMN_9" localSheetId="5" hidden="1">#REF!</definedName>
    <definedName name="XREF_COLUMN_9" hidden="1">#REF!</definedName>
    <definedName name="XRefActiveRow" localSheetId="5" hidden="1">#REF!</definedName>
    <definedName name="XRefActiveRow" hidden="1">#REF!</definedName>
    <definedName name="XRefColumnsCount" hidden="1">12</definedName>
    <definedName name="XRefCopy10Row" localSheetId="5" hidden="1">#REF!</definedName>
    <definedName name="XRefCopy10Row" hidden="1">#REF!</definedName>
    <definedName name="XRefCopy11Row" localSheetId="5" hidden="1">#REF!</definedName>
    <definedName name="XRefCopy11Row" hidden="1">#REF!</definedName>
    <definedName name="XRefCopy12" localSheetId="5" hidden="1">#REF!</definedName>
    <definedName name="XRefCopy12" hidden="1">#REF!</definedName>
    <definedName name="XRefCopy12Row" localSheetId="5" hidden="1">#REF!</definedName>
    <definedName name="XRefCopy12Row" hidden="1">#REF!</definedName>
    <definedName name="XRefCopy13" localSheetId="5" hidden="1">#REF!</definedName>
    <definedName name="XRefCopy13" hidden="1">#REF!</definedName>
    <definedName name="XRefCopy13Row" localSheetId="5" hidden="1">#REF!</definedName>
    <definedName name="XRefCopy13Row" hidden="1">#REF!</definedName>
    <definedName name="XRefCopy14Row" localSheetId="5" hidden="1">#REF!</definedName>
    <definedName name="XRefCopy14Row" hidden="1">#REF!</definedName>
    <definedName name="XRefCopy15Row" localSheetId="5" hidden="1">#REF!</definedName>
    <definedName name="XRefCopy15Row" hidden="1">#REF!</definedName>
    <definedName name="XRefCopy16Row" localSheetId="5" hidden="1">#REF!</definedName>
    <definedName name="XRefCopy16Row" hidden="1">#REF!</definedName>
    <definedName name="XRefCopy17Row" localSheetId="5" hidden="1">#REF!</definedName>
    <definedName name="XRefCopy17Row" hidden="1">#REF!</definedName>
    <definedName name="XRefCopy18Row" localSheetId="5" hidden="1">#REF!</definedName>
    <definedName name="XRefCopy18Row" hidden="1">#REF!</definedName>
    <definedName name="XRefCopy19Row" localSheetId="5" hidden="1">#REF!</definedName>
    <definedName name="XRefCopy19Row" hidden="1">#REF!</definedName>
    <definedName name="XRefCopy1Row" localSheetId="5" hidden="1">#REF!</definedName>
    <definedName name="XRefCopy1Row" hidden="1">#REF!</definedName>
    <definedName name="XRefCopy20Row" localSheetId="5" hidden="1">#REF!</definedName>
    <definedName name="XRefCopy20Row" hidden="1">#REF!</definedName>
    <definedName name="XRefCopy21Row" localSheetId="5" hidden="1">#REF!</definedName>
    <definedName name="XRefCopy21Row" hidden="1">#REF!</definedName>
    <definedName name="XRefCopy22Row" localSheetId="5" hidden="1">#REF!</definedName>
    <definedName name="XRefCopy22Row" hidden="1">#REF!</definedName>
    <definedName name="XRefCopy23Row" localSheetId="5" hidden="1">#REF!</definedName>
    <definedName name="XRefCopy23Row" hidden="1">#REF!</definedName>
    <definedName name="XRefCopy24Row" localSheetId="5" hidden="1">#REF!</definedName>
    <definedName name="XRefCopy24Row" hidden="1">#REF!</definedName>
    <definedName name="XRefCopy25Row" localSheetId="5" hidden="1">#REF!</definedName>
    <definedName name="XRefCopy25Row" hidden="1">#REF!</definedName>
    <definedName name="XRefCopy26Row" localSheetId="5" hidden="1">#REF!</definedName>
    <definedName name="XRefCopy26Row" hidden="1">#REF!</definedName>
    <definedName name="XRefCopy27Row" localSheetId="5" hidden="1">#REF!</definedName>
    <definedName name="XRefCopy27Row" hidden="1">#REF!</definedName>
    <definedName name="XRefCopy28Row" localSheetId="5" hidden="1">#REF!</definedName>
    <definedName name="XRefCopy28Row" hidden="1">#REF!</definedName>
    <definedName name="XRefCopy29Row" localSheetId="5" hidden="1">#REF!</definedName>
    <definedName name="XRefCopy29Row" hidden="1">#REF!</definedName>
    <definedName name="XRefCopy2Row" localSheetId="5" hidden="1">#REF!</definedName>
    <definedName name="XRefCopy2Row" hidden="1">#REF!</definedName>
    <definedName name="XRefCopy30Row" localSheetId="5" hidden="1">#REF!</definedName>
    <definedName name="XRefCopy30Row" hidden="1">#REF!</definedName>
    <definedName name="XRefCopy31" localSheetId="5" hidden="1">#REF!</definedName>
    <definedName name="XRefCopy31" hidden="1">#REF!</definedName>
    <definedName name="XRefCopy31Row" localSheetId="5" hidden="1">#REF!</definedName>
    <definedName name="XRefCopy31Row" hidden="1">#REF!</definedName>
    <definedName name="XRefCopy32" localSheetId="5" hidden="1">#REF!</definedName>
    <definedName name="XRefCopy32" hidden="1">#REF!</definedName>
    <definedName name="XRefCopy32Row" localSheetId="5" hidden="1">#REF!</definedName>
    <definedName name="XRefCopy32Row" hidden="1">#REF!</definedName>
    <definedName name="XRefCopy33Row" localSheetId="5" hidden="1">#REF!</definedName>
    <definedName name="XRefCopy33Row" hidden="1">#REF!</definedName>
    <definedName name="XRefCopy34Row" localSheetId="5" hidden="1">#REF!</definedName>
    <definedName name="XRefCopy34Row" hidden="1">#REF!</definedName>
    <definedName name="XRefCopy35Row" localSheetId="5" hidden="1">#REF!</definedName>
    <definedName name="XRefCopy35Row" hidden="1">#REF!</definedName>
    <definedName name="XRefCopy36Row" localSheetId="5" hidden="1">#REF!</definedName>
    <definedName name="XRefCopy36Row" hidden="1">#REF!</definedName>
    <definedName name="XRefCopy37Row" localSheetId="5" hidden="1">#REF!</definedName>
    <definedName name="XRefCopy37Row" hidden="1">#REF!</definedName>
    <definedName name="XRefCopy38Row" localSheetId="5" hidden="1">#REF!</definedName>
    <definedName name="XRefCopy38Row" hidden="1">#REF!</definedName>
    <definedName name="XRefCopy39Row" localSheetId="5" hidden="1">#REF!</definedName>
    <definedName name="XRefCopy39Row" hidden="1">#REF!</definedName>
    <definedName name="XRefCopy3Row" localSheetId="5" hidden="1">#REF!</definedName>
    <definedName name="XRefCopy3Row" hidden="1">#REF!</definedName>
    <definedName name="XRefCopy40Row" localSheetId="5" hidden="1">#REF!</definedName>
    <definedName name="XRefCopy40Row" hidden="1">#REF!</definedName>
    <definedName name="XRefCopy41Row" localSheetId="5" hidden="1">#REF!</definedName>
    <definedName name="XRefCopy41Row" hidden="1">#REF!</definedName>
    <definedName name="XRefCopy42Row" localSheetId="5" hidden="1">#REF!</definedName>
    <definedName name="XRefCopy42Row" hidden="1">#REF!</definedName>
    <definedName name="XRefCopy43Row" localSheetId="5" hidden="1">#REF!</definedName>
    <definedName name="XRefCopy43Row" hidden="1">#REF!</definedName>
    <definedName name="XRefCopy44Row" localSheetId="5" hidden="1">#REF!</definedName>
    <definedName name="XRefCopy44Row" hidden="1">#REF!</definedName>
    <definedName name="XRefCopy45Row" localSheetId="5" hidden="1">#REF!</definedName>
    <definedName name="XRefCopy45Row" hidden="1">#REF!</definedName>
    <definedName name="XRefCopy46Row" localSheetId="5" hidden="1">#REF!</definedName>
    <definedName name="XRefCopy46Row" hidden="1">#REF!</definedName>
    <definedName name="XRefCopy47Row" localSheetId="5" hidden="1">#REF!</definedName>
    <definedName name="XRefCopy47Row" hidden="1">#REF!</definedName>
    <definedName name="XRefCopy48Row" localSheetId="5" hidden="1">#REF!</definedName>
    <definedName name="XRefCopy48Row" hidden="1">#REF!</definedName>
    <definedName name="XRefCopy49Row" localSheetId="5" hidden="1">#REF!</definedName>
    <definedName name="XRefCopy49Row" hidden="1">#REF!</definedName>
    <definedName name="XRefCopy4Row" localSheetId="5" hidden="1">#REF!</definedName>
    <definedName name="XRefCopy4Row" hidden="1">#REF!</definedName>
    <definedName name="XRefCopy5" localSheetId="5" hidden="1">#REF!</definedName>
    <definedName name="XRefCopy5" hidden="1">#REF!</definedName>
    <definedName name="XRefCopy50Row" localSheetId="5" hidden="1">#REF!</definedName>
    <definedName name="XRefCopy50Row" hidden="1">#REF!</definedName>
    <definedName name="XRefCopy51Row" localSheetId="5" hidden="1">#REF!</definedName>
    <definedName name="XRefCopy51Row" hidden="1">#REF!</definedName>
    <definedName name="XRefCopy52Row" localSheetId="5" hidden="1">#REF!</definedName>
    <definedName name="XRefCopy52Row" hidden="1">#REF!</definedName>
    <definedName name="XRefCopy53Row" localSheetId="5" hidden="1">#REF!</definedName>
    <definedName name="XRefCopy53Row" hidden="1">#REF!</definedName>
    <definedName name="XRefCopy54Row" localSheetId="5" hidden="1">#REF!</definedName>
    <definedName name="XRefCopy54Row" hidden="1">#REF!</definedName>
    <definedName name="XRefCopy5Row" localSheetId="5" hidden="1">#REF!</definedName>
    <definedName name="XRefCopy5Row" hidden="1">#REF!</definedName>
    <definedName name="XRefCopy6" localSheetId="5" hidden="1">#REF!</definedName>
    <definedName name="XRefCopy6" hidden="1">#REF!</definedName>
    <definedName name="XRefCopy6Row" localSheetId="5" hidden="1">#REF!</definedName>
    <definedName name="XRefCopy6Row" hidden="1">#REF!</definedName>
    <definedName name="XRefCopy7Row" localSheetId="5" hidden="1">#REF!</definedName>
    <definedName name="XRefCopy7Row" hidden="1">#REF!</definedName>
    <definedName name="XRefCopy8Row" localSheetId="5" hidden="1">#REF!</definedName>
    <definedName name="XRefCopy8Row" hidden="1">#REF!</definedName>
    <definedName name="XRefCopy9Row" localSheetId="5" hidden="1">#REF!</definedName>
    <definedName name="XRefCopy9Row" hidden="1">#REF!</definedName>
    <definedName name="XRefCopyRangeCount" hidden="1">18</definedName>
    <definedName name="XRefPaste1" localSheetId="5" hidden="1">#REF!</definedName>
    <definedName name="XRefPaste1" hidden="1">#REF!</definedName>
    <definedName name="XRefPaste10Row" localSheetId="5" hidden="1">#REF!</definedName>
    <definedName name="XRefPaste10Row" hidden="1">#REF!</definedName>
    <definedName name="XRefPaste11Row" localSheetId="5" hidden="1">#REF!</definedName>
    <definedName name="XRefPaste11Row" hidden="1">#REF!</definedName>
    <definedName name="XRefPaste12" localSheetId="5" hidden="1">#REF!</definedName>
    <definedName name="XRefPaste12" hidden="1">#REF!</definedName>
    <definedName name="XRefPaste12Row" localSheetId="5" hidden="1">#REF!</definedName>
    <definedName name="XRefPaste12Row" hidden="1">#REF!</definedName>
    <definedName name="XRefPaste13" localSheetId="5" hidden="1">#REF!</definedName>
    <definedName name="XRefPaste13" hidden="1">#REF!</definedName>
    <definedName name="XRefPaste13Row" localSheetId="5" hidden="1">#REF!</definedName>
    <definedName name="XRefPaste13Row" hidden="1">#REF!</definedName>
    <definedName name="XRefPaste14" localSheetId="5" hidden="1">#REF!</definedName>
    <definedName name="XRefPaste14" hidden="1">#REF!</definedName>
    <definedName name="XRefPaste14Row" localSheetId="5" hidden="1">#REF!</definedName>
    <definedName name="XRefPaste14Row" hidden="1">#REF!</definedName>
    <definedName name="XRefPaste15Row" localSheetId="5" hidden="1">#REF!</definedName>
    <definedName name="XRefPaste15Row" hidden="1">#REF!</definedName>
    <definedName name="XRefPaste16" localSheetId="5" hidden="1">#REF!</definedName>
    <definedName name="XRefPaste16" hidden="1">#REF!</definedName>
    <definedName name="XRefPaste16Row" localSheetId="5" hidden="1">#REF!</definedName>
    <definedName name="XRefPaste16Row" hidden="1">#REF!</definedName>
    <definedName name="XRefPaste17Row" localSheetId="5" hidden="1">#REF!</definedName>
    <definedName name="XRefPaste17Row" hidden="1">#REF!</definedName>
    <definedName name="XRefPaste18Row" localSheetId="5" hidden="1">#REF!</definedName>
    <definedName name="XRefPaste18Row" hidden="1">#REF!</definedName>
    <definedName name="XRefPaste19" localSheetId="5" hidden="1">#REF!</definedName>
    <definedName name="XRefPaste19" hidden="1">#REF!</definedName>
    <definedName name="XRefPaste19Row" localSheetId="5" hidden="1">#REF!</definedName>
    <definedName name="XRefPaste19Row" hidden="1">#REF!</definedName>
    <definedName name="XRefPaste1Row" localSheetId="5" hidden="1">#REF!</definedName>
    <definedName name="XRefPaste1Row" hidden="1">#REF!</definedName>
    <definedName name="XRefPaste2" localSheetId="5" hidden="1">#REF!</definedName>
    <definedName name="XRefPaste2" hidden="1">#REF!</definedName>
    <definedName name="XRefPaste20Row" localSheetId="5" hidden="1">#REF!</definedName>
    <definedName name="XRefPaste20Row" hidden="1">#REF!</definedName>
    <definedName name="XRefPaste21" localSheetId="5" hidden="1">#REF!</definedName>
    <definedName name="XRefPaste21" hidden="1">#REF!</definedName>
    <definedName name="XRefPaste21Row" localSheetId="5" hidden="1">#REF!</definedName>
    <definedName name="XRefPaste21Row" hidden="1">#REF!</definedName>
    <definedName name="XRefPaste22" localSheetId="5" hidden="1">#REF!</definedName>
    <definedName name="XRefPaste22" hidden="1">#REF!</definedName>
    <definedName name="XRefPaste22Row" localSheetId="5" hidden="1">#REF!</definedName>
    <definedName name="XRefPaste22Row" hidden="1">#REF!</definedName>
    <definedName name="XRefPaste23" localSheetId="5" hidden="1">#REF!</definedName>
    <definedName name="XRefPaste23" hidden="1">#REF!</definedName>
    <definedName name="XRefPaste23Row" localSheetId="5" hidden="1">#REF!</definedName>
    <definedName name="XRefPaste23Row" hidden="1">#REF!</definedName>
    <definedName name="XRefPaste24" localSheetId="5" hidden="1">#REF!</definedName>
    <definedName name="XRefPaste24" hidden="1">#REF!</definedName>
    <definedName name="XRefPaste24Row" localSheetId="5" hidden="1">#REF!</definedName>
    <definedName name="XRefPaste24Row" hidden="1">#REF!</definedName>
    <definedName name="XRefPaste25Row" localSheetId="5" hidden="1">#REF!</definedName>
    <definedName name="XRefPaste25Row" hidden="1">#REF!</definedName>
    <definedName name="XRefPaste26Row" localSheetId="5" hidden="1">#REF!</definedName>
    <definedName name="XRefPaste26Row" hidden="1">#REF!</definedName>
    <definedName name="XRefPaste27Row" localSheetId="5" hidden="1">#REF!</definedName>
    <definedName name="XRefPaste27Row" hidden="1">#REF!</definedName>
    <definedName name="XRefPaste28Row" localSheetId="5" hidden="1">#REF!</definedName>
    <definedName name="XRefPaste28Row" hidden="1">#REF!</definedName>
    <definedName name="XRefPaste29" localSheetId="5" hidden="1">#REF!</definedName>
    <definedName name="XRefPaste29" hidden="1">#REF!</definedName>
    <definedName name="XRefPaste29Row" localSheetId="5" hidden="1">#REF!</definedName>
    <definedName name="XRefPaste29Row" hidden="1">#REF!</definedName>
    <definedName name="XRefPaste2Row" localSheetId="5" hidden="1">#REF!</definedName>
    <definedName name="XRefPaste2Row" hidden="1">#REF!</definedName>
    <definedName name="XRefPaste3" localSheetId="5" hidden="1">#REF!</definedName>
    <definedName name="XRefPaste3" hidden="1">#REF!</definedName>
    <definedName name="XRefPaste30" localSheetId="5" hidden="1">#REF!</definedName>
    <definedName name="XRefPaste30" hidden="1">#REF!</definedName>
    <definedName name="XRefPaste30Row" localSheetId="5" hidden="1">#REF!</definedName>
    <definedName name="XRefPaste30Row" localSheetId="1" hidden="1">#REF!</definedName>
    <definedName name="XRefPaste30Row" localSheetId="4" hidden="1">#REF!</definedName>
    <definedName name="XRefPaste30Row" hidden="1">#REF!</definedName>
    <definedName name="XRefPaste31Row" localSheetId="5" hidden="1">#REF!</definedName>
    <definedName name="XRefPaste31Row" hidden="1">#REF!</definedName>
    <definedName name="XRefPaste32Row" localSheetId="5" hidden="1">#REF!</definedName>
    <definedName name="XRefPaste32Row" hidden="1">#REF!</definedName>
    <definedName name="XRefPaste33Row" localSheetId="5" hidden="1">#REF!</definedName>
    <definedName name="XRefPaste33Row" hidden="1">#REF!</definedName>
    <definedName name="XRefPaste34Row" localSheetId="5" hidden="1">#REF!</definedName>
    <definedName name="XRefPaste34Row" hidden="1">#REF!</definedName>
    <definedName name="XRefPaste35Row" localSheetId="5" hidden="1">#REF!</definedName>
    <definedName name="XRefPaste35Row" hidden="1">#REF!</definedName>
    <definedName name="XRefPaste36Row" localSheetId="5" hidden="1">#REF!</definedName>
    <definedName name="XRefPaste36Row" hidden="1">#REF!</definedName>
    <definedName name="XRefPaste37Row" localSheetId="5" hidden="1">#REF!</definedName>
    <definedName name="XRefPaste37Row" hidden="1">#REF!</definedName>
    <definedName name="XRefPaste3Row" localSheetId="5" hidden="1">#REF!</definedName>
    <definedName name="XRefPaste3Row" hidden="1">#REF!</definedName>
    <definedName name="XRefPaste4Row" localSheetId="5" hidden="1">#REF!</definedName>
    <definedName name="XRefPaste4Row" hidden="1">#REF!</definedName>
    <definedName name="XRefPaste5Row" localSheetId="5" hidden="1">#REF!</definedName>
    <definedName name="XRefPaste5Row" hidden="1">#REF!</definedName>
    <definedName name="XRefPaste6Row" localSheetId="5" hidden="1">#REF!</definedName>
    <definedName name="XRefPaste6Row" hidden="1">#REF!</definedName>
    <definedName name="XRefPaste7Row" localSheetId="5" hidden="1">#REF!</definedName>
    <definedName name="XRefPaste7Row" hidden="1">#REF!</definedName>
    <definedName name="XRefPaste8Row" localSheetId="5" hidden="1">#REF!</definedName>
    <definedName name="XRefPaste8Row" hidden="1">#REF!</definedName>
    <definedName name="XRefPaste9Row" localSheetId="5" hidden="1">#REF!</definedName>
    <definedName name="XRefPaste9Row" hidden="1">#REF!</definedName>
    <definedName name="XRefPasteRangeCount" hidden="1">14</definedName>
    <definedName name="ｘｘｘ" localSheetId="5" hidden="1">#REF!</definedName>
    <definedName name="ｘｘｘ" hidden="1">#REF!</definedName>
    <definedName name="ｘｘｘｘｘｘｘｘｘｘｘｘｘｘ" localSheetId="5" hidden="1">#REF!</definedName>
    <definedName name="ｘｘｘｘｘｘｘｘｘｘｘｘｘｘ" hidden="1">#REF!</definedName>
    <definedName name="ｙ" localSheetId="5" hidden="1">#REF!</definedName>
    <definedName name="ｙ" hidden="1">#REF!</definedName>
    <definedName name="ｚ" localSheetId="5" hidden="1">#REF!</definedName>
    <definedName name="ｚ" hidden="1">#REF!</definedName>
    <definedName name="ZZZ" localSheetId="5" hidden="1">#REF!</definedName>
    <definedName name="ZZZ" hidden="1">#REF!</definedName>
    <definedName name="あああ" localSheetId="5" hidden="1">#REF!</definedName>
    <definedName name="あああ" hidden="1">#REF!</definedName>
    <definedName name="ああああ" localSheetId="5" hidden="1">#REF!</definedName>
    <definedName name="ああああ" hidden="1">#REF!</definedName>
    <definedName name="サンプル" localSheetId="5" hidden="1">#REF!</definedName>
    <definedName name="サンプル" hidden="1">#REF!</definedName>
    <definedName name="タスクドキュメント１" localSheetId="5" hidden="1">#REF!</definedName>
    <definedName name="タスクドキュメント１" hidden="1">#REF!</definedName>
    <definedName name="プレーヤー区分" localSheetId="5"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5" hidden="1">#REF!</definedName>
    <definedName name="安藤" localSheetId="1" hidden="1">#REF!</definedName>
    <definedName name="安藤" localSheetId="4" hidden="1">#REF!</definedName>
    <definedName name="安藤" hidden="1">#REF!</definedName>
    <definedName name="改ページ" localSheetId="5" hidden="1">#REF!</definedName>
    <definedName name="改ページ" hidden="1">#REF!</definedName>
    <definedName name="外部ユーザ入力情報新" localSheetId="5" hidden="1">#REF!</definedName>
    <definedName name="外部ユーザ入力情報新" hidden="1">#REF!</definedName>
    <definedName name="関連表" localSheetId="5" hidden="1">#REF!</definedName>
    <definedName name="関連表" hidden="1">#REF!</definedName>
    <definedName name="共通部" localSheetId="5"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5" hidden="1">#REF!</definedName>
    <definedName name="更新履歴" localSheetId="1" hidden="1">#REF!</definedName>
    <definedName name="更新履歴" localSheetId="4" hidden="1">#REF!</definedName>
    <definedName name="更新履歴" hidden="1">#REF!</definedName>
    <definedName name="項目条件" localSheetId="5" hidden="1">#REF!</definedName>
    <definedName name="項目条件" hidden="1">#REF!</definedName>
    <definedName name="参考出力イメージ" localSheetId="5" hidden="1">#REF!</definedName>
    <definedName name="参考出力イメージ" hidden="1">#REF!</definedName>
    <definedName name="資料" localSheetId="5" hidden="1">#REF!</definedName>
    <definedName name="資料" hidden="1">#REF!</definedName>
    <definedName name="住所区分" localSheetId="5" hidden="1">#REF!</definedName>
    <definedName name="住所区分" hidden="1">#REF!</definedName>
    <definedName name="詳細" localSheetId="5" hidden="1">#REF!</definedName>
    <definedName name="詳細" hidden="1">#REF!</definedName>
    <definedName name="束原" localSheetId="5"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5" hidden="1">#REF!</definedName>
    <definedName name="汎用共通部" localSheetId="1" hidden="1">#REF!</definedName>
    <definedName name="汎用共通部" localSheetId="4" hidden="1">#REF!</definedName>
    <definedName name="汎用共通部" hidden="1">#REF!</definedName>
    <definedName name="表1" localSheetId="5" hidden="1">#REF!</definedName>
    <definedName name="表1" hidden="1">#REF!</definedName>
    <definedName name="補足説明※２" localSheetId="5"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9" i="64" l="1"/>
  <c r="B30" i="64"/>
  <c r="G7" i="62" l="1"/>
  <c r="G6" i="62"/>
  <c r="P10" i="62"/>
  <c r="G9" i="62" l="1" a="1"/>
  <c r="G9" i="62" s="1"/>
  <c r="G8" i="62" a="1"/>
  <c r="G8" i="62" s="1"/>
  <c r="H29" i="62" l="1"/>
  <c r="G29" i="62"/>
  <c r="G13" i="62" l="1"/>
  <c r="C18" i="35" l="1"/>
  <c r="E34" i="35"/>
  <c r="E33" i="35"/>
  <c r="E32" i="35"/>
  <c r="E31" i="35"/>
  <c r="N6" i="35"/>
  <c r="N5" i="35"/>
  <c r="N4" i="35"/>
  <c r="B29" i="68"/>
  <c r="B30" i="68"/>
  <c r="B31" i="68"/>
  <c r="B32" i="68"/>
  <c r="B33" i="68"/>
  <c r="B34" i="68"/>
  <c r="B35" i="68"/>
  <c r="B36" i="68"/>
  <c r="B37" i="68"/>
  <c r="B38" i="68"/>
  <c r="B39" i="68"/>
  <c r="B40" i="68"/>
  <c r="B41" i="68"/>
  <c r="B42" i="68"/>
  <c r="B43" i="68"/>
  <c r="B44" i="68"/>
  <c r="B45" i="68"/>
  <c r="B46" i="68"/>
  <c r="B47" i="68"/>
  <c r="B48" i="68"/>
  <c r="B48" i="67"/>
  <c r="B47" i="67"/>
  <c r="B46" i="67"/>
  <c r="B45" i="67"/>
  <c r="B44" i="67"/>
  <c r="B43" i="67"/>
  <c r="B42" i="67"/>
  <c r="B41" i="67"/>
  <c r="B40" i="67"/>
  <c r="B39" i="67"/>
  <c r="B38" i="67"/>
  <c r="B37" i="67"/>
  <c r="B36" i="67"/>
  <c r="B35" i="67"/>
  <c r="B34" i="67"/>
  <c r="B33" i="67"/>
  <c r="B32" i="67"/>
  <c r="B31" i="67"/>
  <c r="B30" i="67"/>
  <c r="B29" i="67"/>
  <c r="P28" i="35" l="1"/>
  <c r="N28" i="35"/>
  <c r="K28" i="35"/>
  <c r="H28" i="35"/>
  <c r="F28" i="35"/>
  <c r="C28" i="35"/>
  <c r="H38" i="62" l="1"/>
  <c r="Q10" i="62" a="1"/>
  <c r="Q10" i="62" s="1"/>
  <c r="R10" i="62" s="1"/>
  <c r="H30" i="62" l="1"/>
  <c r="G30" i="62"/>
  <c r="H28" i="62"/>
  <c r="G28" i="62"/>
  <c r="H27" i="62"/>
  <c r="G27" i="62"/>
  <c r="H26" i="62"/>
  <c r="G26" i="62"/>
  <c r="H25" i="62"/>
  <c r="G25" i="62"/>
  <c r="H24" i="62"/>
  <c r="G24" i="62"/>
  <c r="B48" i="63"/>
  <c r="B47" i="63"/>
  <c r="B46" i="63"/>
  <c r="B45" i="63"/>
  <c r="B44" i="63"/>
  <c r="B43" i="63"/>
  <c r="B42" i="63"/>
  <c r="B41" i="63"/>
  <c r="B40" i="63"/>
  <c r="B39" i="63"/>
  <c r="B38" i="63"/>
  <c r="B37" i="63"/>
  <c r="B36" i="63"/>
  <c r="B35" i="63"/>
  <c r="B34" i="63"/>
  <c r="B33" i="63"/>
  <c r="B32" i="63"/>
  <c r="B31" i="63"/>
  <c r="B30" i="63"/>
  <c r="B29" i="63"/>
  <c r="H21" i="62"/>
  <c r="G21" i="62"/>
  <c r="H20" i="62"/>
  <c r="G20" i="62"/>
  <c r="H23" i="62"/>
  <c r="G23" i="62"/>
  <c r="H22" i="62"/>
  <c r="G22" i="62"/>
  <c r="H19" i="62"/>
  <c r="G19" i="62"/>
  <c r="H18" i="62"/>
  <c r="G18" i="62"/>
  <c r="G14" i="62"/>
  <c r="G42" i="62" s="1"/>
  <c r="B48" i="64"/>
  <c r="B47" i="64"/>
  <c r="B46" i="64"/>
  <c r="B45" i="64"/>
  <c r="B44" i="64"/>
  <c r="B43" i="64"/>
  <c r="B42" i="64"/>
  <c r="B41" i="64"/>
  <c r="B40" i="64"/>
  <c r="B39" i="64"/>
  <c r="B38" i="64"/>
  <c r="B37" i="64"/>
  <c r="B36" i="64"/>
  <c r="B35" i="64"/>
  <c r="B34" i="64"/>
  <c r="B33" i="64"/>
  <c r="B32" i="64"/>
  <c r="B31" i="64"/>
  <c r="P16" i="62" l="1"/>
  <c r="T4" i="62"/>
  <c r="P13" i="62"/>
  <c r="G37" i="62"/>
  <c r="G36" i="62"/>
  <c r="H49" i="11" s="1"/>
  <c r="H50" i="11" l="1"/>
  <c r="T7" i="62"/>
  <c r="T5" i="62"/>
  <c r="G38" i="62" s="1"/>
  <c r="T6" i="62"/>
  <c r="H51" i="11" l="1"/>
  <c r="Q2" i="35"/>
  <c r="O2" i="35"/>
  <c r="L2" i="35"/>
  <c r="G41" i="62"/>
  <c r="H53" i="11" l="1"/>
  <c r="G40" i="62"/>
  <c r="H52" i="11" s="1"/>
  <c r="G44" i="62" l="1"/>
  <c r="H55" i="11" s="1"/>
  <c r="C37" i="35" l="1"/>
  <c r="G45" i="62"/>
  <c r="H56" i="11" s="1"/>
  <c r="C40" i="35" l="1"/>
  <c r="H46" i="62"/>
  <c r="G46" i="62" l="1"/>
  <c r="H57" i="11" s="1"/>
  <c r="C43" i="35" s="1"/>
  <c r="H54" i="1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<sst xmlns="http://schemas.openxmlformats.org/spreadsheetml/2006/main" count="1003" uniqueCount="296">
  <si>
    <t>e</t>
    <phoneticPr fontId="4"/>
  </si>
  <si>
    <r>
      <rPr>
        <u/>
        <sz val="11"/>
        <color theme="10"/>
        <rFont val="Yu Gothic UI"/>
        <family val="3"/>
        <charset val="128"/>
      </rPr>
      <t>【自動反映】様式第</t>
    </r>
    <r>
      <rPr>
        <u/>
        <sz val="11"/>
        <color theme="10"/>
        <rFont val="Calibri"/>
        <family val="2"/>
      </rPr>
      <t>1.</t>
    </r>
    <r>
      <rPr>
        <u/>
        <sz val="11"/>
        <color theme="10"/>
        <rFont val="Yu Gothic UI"/>
        <family val="3"/>
        <charset val="128"/>
      </rPr>
      <t>交付申請書へ</t>
    </r>
    <phoneticPr fontId="4"/>
  </si>
  <si>
    <t>中小企業生産性革命推進事業 事業承継・M&amp;A補助金(15次公募) 事業承継促進枠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3" eb="40">
      <t>ジギョウショウケイソクシンワク</t>
    </rPh>
    <rPh sb="41" eb="43">
      <t>ヨウシキ</t>
    </rPh>
    <rPh sb="43" eb="44">
      <t>ダイ</t>
    </rPh>
    <rPh sb="46" eb="48">
      <t>コウフ</t>
    </rPh>
    <rPh sb="48" eb="51">
      <t>シンセイショ</t>
    </rPh>
    <phoneticPr fontId="4"/>
  </si>
  <si>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</si>
  <si>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</si>
  <si>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</si>
  <si>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</si>
  <si>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</si>
  <si>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</si>
  <si>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</si>
  <si>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</si>
  <si>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</si>
  <si>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</si>
  <si>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</si>
  <si>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</si>
  <si>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</si>
  <si>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</si>
  <si>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記載
パターン</t>
    <rPh sb="0" eb="2">
      <t>キサイ</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</si>
  <si>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</si>
  <si>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</si>
  <si>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</si>
  <si>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</si>
  <si>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</si>
  <si>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phoneticPr fontId="4"/>
  </si>
  <si>
    <t>ー</t>
    <phoneticPr fontId="4"/>
  </si>
  <si>
    <t>記入日（月）</t>
    <rPh sb="0" eb="3">
      <t>キニュウビ</t>
    </rPh>
    <rPh sb="4" eb="5">
      <t>ガツ</t>
    </rPh>
    <phoneticPr fontId="4"/>
  </si>
  <si>
    <t>半角数字2桁で入力してください。</t>
    <phoneticPr fontId="4"/>
  </si>
  <si>
    <t>記入日（日）</t>
    <rPh sb="4" eb="5">
      <t>ヒ</t>
    </rPh>
    <phoneticPr fontId="4"/>
  </si>
  <si>
    <t>1.公募申請_申請内容</t>
    <rPh sb="2" eb="4">
      <t>コウボ</t>
    </rPh>
    <rPh sb="4" eb="6">
      <t>シンセイ</t>
    </rPh>
    <rPh sb="7" eb="9">
      <t>シンセイ</t>
    </rPh>
    <rPh sb="9" eb="11">
      <t>ナイヨウ</t>
    </rPh>
    <phoneticPr fontId="4"/>
  </si>
  <si>
    <t>Jグランツへの
正確な転記</t>
    <rPh sb="8" eb="10">
      <t>セイカク</t>
    </rPh>
    <rPh sb="11" eb="13">
      <t>テンキ</t>
    </rPh>
    <phoneticPr fontId="4"/>
  </si>
  <si>
    <t>補助率に関する要件</t>
    <rPh sb="0" eb="3">
      <t>ホジョリツ</t>
    </rPh>
    <rPh sb="4" eb="5">
      <t>カン</t>
    </rPh>
    <rPh sb="7" eb="9">
      <t>ヨウケン</t>
    </rPh>
    <phoneticPr fontId="4"/>
  </si>
  <si>
    <t>選択式</t>
    <rPh sb="0" eb="3">
      <t>センタクシキ</t>
    </rPh>
    <phoneticPr fontId="4"/>
  </si>
  <si>
    <t>公募申請時の申請内容を選択してください。
※公募申請フォーム「4760_補助率に関する要件として、該当するものを選択してください。」をご参照ください。
①を選択されていた場合には補助率は2/3以内、②を選択していた場合には補助率は1/2以内となります。</t>
    <rPh sb="6" eb="8">
      <t>シンセイ</t>
    </rPh>
    <rPh sb="8" eb="10">
      <t>ナイヨウ</t>
    </rPh>
    <rPh sb="11" eb="13">
      <t>センタク</t>
    </rPh>
    <rPh sb="22" eb="26">
      <t>コウボシンセイ</t>
    </rPh>
    <rPh sb="68" eb="70">
      <t>サンショウ</t>
    </rPh>
    <rPh sb="78" eb="80">
      <t>センタク</t>
    </rPh>
    <rPh sb="85" eb="87">
      <t>バアイ</t>
    </rPh>
    <rPh sb="89" eb="92">
      <t>ホジョリツ</t>
    </rPh>
    <rPh sb="96" eb="98">
      <t>イナイ</t>
    </rPh>
    <phoneticPr fontId="4"/>
  </si>
  <si>
    <t>補助上限額に関する要件</t>
    <rPh sb="0" eb="2">
      <t>ホジョ</t>
    </rPh>
    <rPh sb="2" eb="5">
      <t>ジョウゲンガク</t>
    </rPh>
    <rPh sb="6" eb="7">
      <t>カン</t>
    </rPh>
    <rPh sb="9" eb="11">
      <t>ヨウケン</t>
    </rPh>
    <phoneticPr fontId="4"/>
  </si>
  <si>
    <t>公募申請時の申請内容を選択してください。
※公募申請フォーム[4910_補助上限額引上げに関する賃上げ実施の有無]をご参照ください。
①を選択されていた場合には補助上限額は1千万円、②を選択していた場合には補助上限額は8百万円となります。</t>
    <rPh sb="6" eb="8">
      <t>シンセイ</t>
    </rPh>
    <rPh sb="8" eb="10">
      <t>ナイヨウ</t>
    </rPh>
    <rPh sb="11" eb="13">
      <t>センタク</t>
    </rPh>
    <rPh sb="22" eb="26">
      <t>コウボシンセイ</t>
    </rPh>
    <rPh sb="59" eb="61">
      <t>サンショウ</t>
    </rPh>
    <rPh sb="69" eb="71">
      <t>センタク</t>
    </rPh>
    <rPh sb="76" eb="78">
      <t>バアイ</t>
    </rPh>
    <rPh sb="87" eb="90">
      <t>センマンエン</t>
    </rPh>
    <rPh sb="105" eb="108">
      <t>ジョウゲンガク</t>
    </rPh>
    <rPh sb="110" eb="113">
      <t>ヒャクマンエン</t>
    </rPh>
    <phoneticPr fontId="4"/>
  </si>
  <si>
    <t>①賃上げを実施する</t>
    <rPh sb="1" eb="3">
      <t>チンア</t>
    </rPh>
    <rPh sb="5" eb="7">
      <t>ジッシ</t>
    </rPh>
    <phoneticPr fontId="4"/>
  </si>
  <si>
    <t>②賃上げを実施しない</t>
    <rPh sb="1" eb="3">
      <t>チンア</t>
    </rPh>
    <rPh sb="5" eb="7">
      <t>ジッシ</t>
    </rPh>
    <phoneticPr fontId="4"/>
  </si>
  <si>
    <t>補助対象経費（事業費）の合計額（単位：円）</t>
  </si>
  <si>
    <t>半角数字で入力してください。
公募申請時の金額を入力してください。
※公募申請フォーム[5010_補助対象経費（事業費）の合計額（単位：円）]をご参照ください。</t>
    <phoneticPr fontId="1"/>
  </si>
  <si>
    <t>1010_Ⅰ.事業費の申請経費の合計金額</t>
    <phoneticPr fontId="4"/>
  </si>
  <si>
    <t>事業費の交付予定額（単位：円）</t>
    <rPh sb="0" eb="3">
      <t>ジギョウヒ</t>
    </rPh>
    <rPh sb="4" eb="6">
      <t>コウフ</t>
    </rPh>
    <rPh sb="6" eb="8">
      <t>ヨテイ</t>
    </rPh>
    <rPh sb="8" eb="9">
      <t>ガク</t>
    </rPh>
    <rPh sb="10" eb="12">
      <t>タンイ</t>
    </rPh>
    <rPh sb="13" eb="14">
      <t>エン</t>
    </rPh>
    <phoneticPr fontId="4"/>
  </si>
  <si>
    <t>半角数字で入力してください。
公募申請時の金額を入力してください。
※公募申請フォーム[5020_事業費の交付予定額（単位：円）]をご参照ください。</t>
    <rPh sb="15" eb="17">
      <t>コウボ</t>
    </rPh>
    <rPh sb="17" eb="19">
      <t>シンセイ</t>
    </rPh>
    <rPh sb="19" eb="20">
      <t>ジ</t>
    </rPh>
    <rPh sb="21" eb="23">
      <t>キンガク</t>
    </rPh>
    <rPh sb="24" eb="26">
      <t>ニュウリョク</t>
    </rPh>
    <phoneticPr fontId="1"/>
  </si>
  <si>
    <t>1020_Ⅰ.事業費の交付予定額</t>
    <phoneticPr fontId="4"/>
  </si>
  <si>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</si>
  <si>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phoneticPr fontId="1"/>
  </si>
  <si>
    <t>1050_Ⅱ.廃業費（併用申請）の申請経費の合計金額</t>
    <phoneticPr fontId="4"/>
  </si>
  <si>
    <t>廃業費の交付予定額（単位：円）</t>
    <phoneticPr fontId="4"/>
  </si>
  <si>
    <t>半角数字で入力してください。
公募申請時の金額を入力してください。
※公募申請フォーム[5420_廃業費の交付予定額（単位：円）]をご参照ください。
経費が無い場合、「0」と入力してください。</t>
    <phoneticPr fontId="1"/>
  </si>
  <si>
    <t>1060_Ⅱ.廃業費（併用申請）の交付予定金額</t>
    <phoneticPr fontId="4"/>
  </si>
  <si>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</si>
  <si>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</si>
  <si>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phoneticPr fontId="4"/>
  </si>
  <si>
    <t>0110_交付申請番号</t>
  </si>
  <si>
    <t>補助事業者名</t>
    <rPh sb="0" eb="6">
      <t>ホジョジギョウシャメイ</t>
    </rPh>
    <phoneticPr fontId="4"/>
  </si>
  <si>
    <t>『採択通知書』に記載のある「補助事業者名」を入力してください。</t>
    <phoneticPr fontId="4"/>
  </si>
  <si>
    <t>0120_補助事業者名</t>
    <rPh sb="5" eb="10">
      <t>ホジョジギョウシャ</t>
    </rPh>
    <rPh sb="10" eb="11">
      <t>メイ</t>
    </rPh>
    <phoneticPr fontId="3"/>
  </si>
  <si>
    <t>共同申請者名</t>
    <rPh sb="0" eb="6">
      <t>キョウドウシンセイシャメイ</t>
    </rPh>
    <phoneticPr fontId="4"/>
  </si>
  <si>
    <t>『採択通知書』に記載のある場合、「共同申請者名」を入力してください。
※複数記載がある場合は『;』(半角セミコロン)で区切って入力してください。</t>
    <phoneticPr fontId="4"/>
  </si>
  <si>
    <t>0130_共同申請者名</t>
  </si>
  <si>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</si>
  <si>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</si>
  <si>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</si>
  <si>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</si>
  <si>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</si>
  <si>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</si>
  <si>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rPh sb="0" eb="2">
      <t>ハンカク</t>
    </rPh>
    <rPh sb="2" eb="4">
      <t>スウジ</t>
    </rPh>
    <rPh sb="5" eb="6">
      <t>ケタ</t>
    </rPh>
    <rPh sb="7" eb="9">
      <t>ニュウリョク</t>
    </rPh>
    <phoneticPr fontId="1"/>
  </si>
  <si>
    <t>2.1.2</t>
    <phoneticPr fontId="4"/>
  </si>
  <si>
    <t>補助事業の開始予定日（月）</t>
    <rPh sb="0" eb="4">
      <t>ホジョジギョウ</t>
    </rPh>
    <rPh sb="5" eb="7">
      <t>カイシ</t>
    </rPh>
    <rPh sb="7" eb="10">
      <t>ヨテイビ</t>
    </rPh>
    <rPh sb="11" eb="12">
      <t>ツキ</t>
    </rPh>
    <phoneticPr fontId="4"/>
  </si>
  <si>
    <t>半角数字2桁で入力してください。</t>
    <rPh sb="0" eb="2">
      <t>ハンカク</t>
    </rPh>
    <rPh sb="2" eb="4">
      <t>スウジ</t>
    </rPh>
    <rPh sb="5" eb="6">
      <t>ケタ</t>
    </rPh>
    <rPh sb="7" eb="9">
      <t>ニュウリョク</t>
    </rPh>
    <phoneticPr fontId="1"/>
  </si>
  <si>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</si>
  <si>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</si>
  <si>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</si>
  <si>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</si>
  <si>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</si>
  <si>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</si>
  <si>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</si>
  <si>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rPh sb="0" eb="4">
      <t>ホジョジギョウ</t>
    </rPh>
    <rPh sb="5" eb="7">
      <t>カンリョウ</t>
    </rPh>
    <rPh sb="7" eb="10">
      <t>ヨテイビ</t>
    </rPh>
    <rPh sb="11" eb="12">
      <t>ヒ</t>
    </rPh>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</si>
  <si>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</si>
  <si>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</si>
  <si>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</si>
  <si>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</si>
  <si>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</si>
  <si>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</si>
  <si>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</si>
  <si>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</si>
  <si>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1"/>
  </si>
  <si>
    <t>事業費の補助対象経費（税抜き、単位：円）</t>
    <rPh sb="4" eb="8">
      <t>ホジョタイショウ</t>
    </rPh>
    <rPh sb="8" eb="10">
      <t>ケイヒ</t>
    </rPh>
    <rPh sb="11" eb="13">
      <t>ゼイヌ</t>
    </rPh>
    <rPh sb="15" eb="17">
      <t>タンイ</t>
    </rPh>
    <rPh sb="18" eb="19">
      <t>エン</t>
    </rPh>
    <phoneticPr fontId="2"/>
  </si>
  <si>
    <t>5120_事業費の補助対象経費（税抜き、単位：円）</t>
    <rPh sb="9" eb="13">
      <t>ホジョタイショウ</t>
    </rPh>
    <rPh sb="13" eb="15">
      <t>ケイヒ</t>
    </rPh>
    <rPh sb="16" eb="18">
      <t>ゼイヌ</t>
    </rPh>
    <rPh sb="20" eb="22">
      <t>タンイ</t>
    </rPh>
    <rPh sb="23" eb="24">
      <t>エン</t>
    </rPh>
    <phoneticPr fontId="1"/>
  </si>
  <si>
    <t>事業費の補助金交付申請額（税抜き、単位：円）</t>
    <rPh sb="4" eb="7">
      <t>ホジョキン</t>
    </rPh>
    <rPh sb="7" eb="12">
      <t>コウフシンセイガク</t>
    </rPh>
    <rPh sb="13" eb="15">
      <t>ゼイヌ</t>
    </rPh>
    <rPh sb="17" eb="19">
      <t>タンイ</t>
    </rPh>
    <rPh sb="20" eb="21">
      <t>エン</t>
    </rPh>
    <phoneticPr fontId="2"/>
  </si>
  <si>
    <t>5130_事業費の補助金交付申請額（税抜き、単位：円）</t>
    <rPh sb="9" eb="12">
      <t>ホジョキン</t>
    </rPh>
    <rPh sb="12" eb="17">
      <t>コウフシンセイガク</t>
    </rPh>
    <rPh sb="18" eb="20">
      <t>ゼイヌ</t>
    </rPh>
    <rPh sb="22" eb="24">
      <t>タンイ</t>
    </rPh>
    <rPh sb="25" eb="26">
      <t>エン</t>
    </rPh>
    <phoneticPr fontId="1"/>
  </si>
  <si>
    <t>廃業費の補助事業に要する経費（税抜き、単位：円）</t>
    <rPh sb="0" eb="3">
      <t>ハイギョウヒ</t>
    </rPh>
    <rPh sb="4" eb="8">
      <t>ホジョジギョウ</t>
    </rPh>
    <rPh sb="9" eb="10">
      <t>ヨウ</t>
    </rPh>
    <rPh sb="12" eb="14">
      <t>ケイヒ</t>
    </rPh>
    <rPh sb="15" eb="16">
      <t>ゼイ</t>
    </rPh>
    <rPh sb="19" eb="21">
      <t>タンイ</t>
    </rPh>
    <rPh sb="22" eb="23">
      <t>エン</t>
    </rPh>
    <phoneticPr fontId="2"/>
  </si>
  <si>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1"/>
  </si>
  <si>
    <t>廃業費の補助対象経費（税抜き、単位：円）</t>
    <rPh sb="4" eb="8">
      <t>ホジョタイショウ</t>
    </rPh>
    <rPh sb="8" eb="10">
      <t>ケイヒ</t>
    </rPh>
    <rPh sb="11" eb="13">
      <t>ゼイヌ</t>
    </rPh>
    <rPh sb="15" eb="17">
      <t>タンイ</t>
    </rPh>
    <rPh sb="18" eb="19">
      <t>エン</t>
    </rPh>
    <phoneticPr fontId="2"/>
  </si>
  <si>
    <t>5220_廃業費の補助対象経費（税抜き、単位：円）</t>
    <rPh sb="9" eb="13">
      <t>ホジョタイショウ</t>
    </rPh>
    <rPh sb="13" eb="15">
      <t>ケイヒ</t>
    </rPh>
    <rPh sb="16" eb="18">
      <t>ゼイヌ</t>
    </rPh>
    <rPh sb="20" eb="22">
      <t>タンイ</t>
    </rPh>
    <rPh sb="23" eb="24">
      <t>エン</t>
    </rPh>
    <phoneticPr fontId="1"/>
  </si>
  <si>
    <t>廃業費の補助金交付申請額（税抜き、単位：円）</t>
    <rPh sb="4" eb="7">
      <t>ホジョキン</t>
    </rPh>
    <rPh sb="7" eb="12">
      <t>コウフシンセイガク</t>
    </rPh>
    <rPh sb="13" eb="15">
      <t>ゼイヌ</t>
    </rPh>
    <rPh sb="17" eb="19">
      <t>タンイ</t>
    </rPh>
    <rPh sb="20" eb="21">
      <t>エン</t>
    </rPh>
    <phoneticPr fontId="2"/>
  </si>
  <si>
    <t>5230_廃業費の補助金交付申請額（税抜き、単位：円）</t>
    <rPh sb="9" eb="12">
      <t>ホジョキン</t>
    </rPh>
    <rPh sb="12" eb="17">
      <t>コウフシンセイガク</t>
    </rPh>
    <rPh sb="18" eb="20">
      <t>ゼイヌ</t>
    </rPh>
    <rPh sb="22" eb="24">
      <t>タンイ</t>
    </rPh>
    <rPh sb="25" eb="26">
      <t>エン</t>
    </rPh>
    <phoneticPr fontId="1"/>
  </si>
  <si>
    <t>補助事業に要する経費（税抜き、単位：円）</t>
    <rPh sb="0" eb="2">
      <t>ホジョ</t>
    </rPh>
    <rPh sb="2" eb="4">
      <t>ジギョウ</t>
    </rPh>
    <rPh sb="5" eb="6">
      <t>ヨウ</t>
    </rPh>
    <rPh sb="8" eb="10">
      <t>ケイヒ</t>
    </rPh>
    <phoneticPr fontId="4"/>
  </si>
  <si>
    <t>5310_補助事業に要する経費（税抜き、単位：円）</t>
    <rPh sb="17" eb="18">
      <t>ヌ</t>
    </rPh>
    <phoneticPr fontId="4"/>
  </si>
  <si>
    <t>補助対象経費（税抜き、単位：円）</t>
    <rPh sb="0" eb="4">
      <t>ホジョタイショウ</t>
    </rPh>
    <rPh sb="4" eb="6">
      <t>ケイヒ</t>
    </rPh>
    <phoneticPr fontId="4"/>
  </si>
  <si>
    <t>5320_補助対象経費（税抜き、単位：円）</t>
  </si>
  <si>
    <t>補助金交付申請額（税抜き、単位：円）</t>
    <rPh sb="0" eb="3">
      <t>ホジョキン</t>
    </rPh>
    <rPh sb="3" eb="8">
      <t>コウフシンセイガク</t>
    </rPh>
    <phoneticPr fontId="4"/>
  </si>
  <si>
    <t>5330_補助金交付申請額（税抜き、単位：円）</t>
  </si>
  <si>
    <t>※補助金交付申請額が、下限額を下回っています。</t>
    <rPh sb="1" eb="4">
      <t>ホジョキン</t>
    </rPh>
    <rPh sb="4" eb="6">
      <t>コウフ</t>
    </rPh>
    <rPh sb="6" eb="9">
      <t>シンセイガク</t>
    </rPh>
    <rPh sb="11" eb="13">
      <t>カゲン</t>
    </rPh>
    <rPh sb="13" eb="14">
      <t>ガク</t>
    </rPh>
    <rPh sb="15" eb="17">
      <t>シタマワ</t>
    </rPh>
    <phoneticPr fontId="4"/>
  </si>
  <si>
    <t>e</t>
    <phoneticPr fontId="25"/>
  </si>
  <si>
    <t>【経費区分】</t>
    <rPh sb="1" eb="5">
      <t>ケイヒクブン</t>
    </rPh>
    <phoneticPr fontId="4"/>
  </si>
  <si>
    <t>事業費（謝金・旅費を除く）</t>
    <rPh sb="0" eb="3">
      <t>ジギョウヒ</t>
    </rPh>
    <rPh sb="4" eb="6">
      <t>シャキン</t>
    </rPh>
    <rPh sb="7" eb="9">
      <t>リョヒ</t>
    </rPh>
    <rPh sb="10" eb="11">
      <t>ノゾ</t>
    </rPh>
    <phoneticPr fontId="25"/>
  </si>
  <si>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</si>
  <si>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</si>
  <si>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</si>
  <si>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</si>
  <si>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</si>
  <si>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</si>
  <si>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●入力不備(赤色セル)表示について</t>
    <rPh sb="1" eb="5">
      <t>ニュウリョクフビ</t>
    </rPh>
    <rPh sb="6" eb="8">
      <t>アカイロ</t>
    </rPh>
    <rPh sb="11" eb="13">
      <t>ヒョウジ</t>
    </rPh>
    <phoneticPr fontId="4"/>
  </si>
  <si>
    <t>　入力時に入力不備(赤色セル)が表示された場合は、次の入力項目（右側の列）には進めません。</t>
    <phoneticPr fontId="4"/>
  </si>
  <si>
    <t>　入力不備(赤色セル)を解消後に、次の入力項目に進んでください。</t>
    <phoneticPr fontId="4"/>
  </si>
  <si>
    <t>●同一行に複数の入力不備(赤色セル)が表示された場合</t>
    <rPh sb="1" eb="3">
      <t>ドウイツ</t>
    </rPh>
    <rPh sb="3" eb="4">
      <t>ギョウ</t>
    </rPh>
    <rPh sb="5" eb="7">
      <t>フクスウ</t>
    </rPh>
    <phoneticPr fontId="4"/>
  </si>
  <si>
    <r>
      <t>　一度に複数の入力不備(赤色セル)が表示された場合は、</t>
    </r>
    <r>
      <rPr>
        <b/>
        <sz val="14"/>
        <color rgb="FFFF0000"/>
        <rFont val="Yu Gothic UI"/>
        <family val="3"/>
        <charset val="128"/>
      </rPr>
      <t>右側の列</t>
    </r>
    <r>
      <rPr>
        <b/>
        <sz val="14"/>
        <color theme="1"/>
        <rFont val="Yu Gothic UI"/>
        <family val="3"/>
        <charset val="128"/>
      </rPr>
      <t>の入力内容から削除してください。削除後、修正を行ってください。</t>
    </r>
    <phoneticPr fontId="4"/>
  </si>
  <si>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</si>
  <si>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ー設備費・産業財産権等関連経費・外注費・委託費（謝金・旅費を申請する場合には専用シートに入力ください）</t>
    <rPh sb="2" eb="5">
      <t>セツビヒ</t>
    </rPh>
    <rPh sb="6" eb="16">
      <t>サンギョウザイサンケントウカンレンケイヒ</t>
    </rPh>
    <rPh sb="17" eb="20">
      <t>ガイチュウヒ</t>
    </rPh>
    <rPh sb="21" eb="24">
      <t>イタクヒ</t>
    </rPh>
    <rPh sb="25" eb="27">
      <t>シャキン</t>
    </rPh>
    <rPh sb="28" eb="30">
      <t>リョヒ</t>
    </rPh>
    <rPh sb="31" eb="33">
      <t>シンセイ</t>
    </rPh>
    <rPh sb="35" eb="37">
      <t>バアイ</t>
    </rPh>
    <rPh sb="39" eb="41">
      <t>センヨウ</t>
    </rPh>
    <rPh sb="45" eb="47">
      <t>ニュウリョク</t>
    </rPh>
    <phoneticPr fontId="4"/>
  </si>
  <si>
    <t>①複数の見積の中で最低金額のため</t>
    <rPh sb="1" eb="3">
      <t>フクスウ</t>
    </rPh>
    <rPh sb="4" eb="6">
      <t>ミツモ</t>
    </rPh>
    <rPh sb="7" eb="8">
      <t>ナカ</t>
    </rPh>
    <rPh sb="9" eb="13">
      <t>サイテイキンガク</t>
    </rPh>
    <phoneticPr fontId="25"/>
  </si>
  <si>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5"/>
  </si>
  <si>
    <t>提出あり</t>
    <rPh sb="0" eb="2">
      <t>テイシュツ</t>
    </rPh>
    <phoneticPr fontId="4"/>
  </si>
  <si>
    <t>③日本国内で選定先以外の者が提供できないサービス・商品である</t>
    <rPh sb="1" eb="5">
      <t>ニホンコクナイ</t>
    </rPh>
    <rPh sb="6" eb="8">
      <t>センテイ</t>
    </rPh>
    <rPh sb="8" eb="9">
      <t>サキ</t>
    </rPh>
    <rPh sb="9" eb="11">
      <t>イガイ</t>
    </rPh>
    <rPh sb="12" eb="13">
      <t>モノ</t>
    </rPh>
    <rPh sb="14" eb="16">
      <t>テイキョウ</t>
    </rPh>
    <rPh sb="25" eb="27">
      <t>ショウヒン</t>
    </rPh>
    <phoneticPr fontId="25"/>
  </si>
  <si>
    <t>提出なし</t>
    <rPh sb="0" eb="2">
      <t>テイシュツ</t>
    </rPh>
    <phoneticPr fontId="25"/>
  </si>
  <si>
    <t>④その他 ※P列の備考(連絡欄)に理由をご記載ください</t>
    <rPh sb="3" eb="4">
      <t>タ</t>
    </rPh>
    <rPh sb="7" eb="8">
      <t>レツ</t>
    </rPh>
    <rPh sb="9" eb="11">
      <t>ビコウ</t>
    </rPh>
    <rPh sb="12" eb="15">
      <t>レンラクラン</t>
    </rPh>
    <rPh sb="17" eb="19">
      <t>リユウ</t>
    </rPh>
    <rPh sb="21" eb="23">
      <t>キサイ</t>
    </rPh>
    <phoneticPr fontId="25"/>
  </si>
  <si>
    <t>プルダウン選択</t>
    <rPh sb="5" eb="7">
      <t>センタク</t>
    </rPh>
    <phoneticPr fontId="25"/>
  </si>
  <si>
    <t>半角数値を入力</t>
    <rPh sb="0" eb="4">
      <t>ハンカクスウチ</t>
    </rPh>
    <rPh sb="5" eb="7">
      <t>ニュウリョク</t>
    </rPh>
    <phoneticPr fontId="25"/>
  </si>
  <si>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</si>
  <si>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</si>
  <si>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</si>
  <si>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</si>
  <si>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本見積先
（発注予定先）</t>
    <rPh sb="0" eb="3">
      <t>ホンミツモリ</t>
    </rPh>
    <rPh sb="3" eb="4">
      <t>サキ</t>
    </rPh>
    <rPh sb="6" eb="10">
      <t>ハッチュウヨテイ</t>
    </rPh>
    <rPh sb="10" eb="11">
      <t>サキ</t>
    </rPh>
    <phoneticPr fontId="4"/>
  </si>
  <si>
    <t>(本見積)補助事業に要する経費（税抜き）</t>
    <rPh sb="5" eb="9">
      <t>ホジョジギョウ</t>
    </rPh>
    <rPh sb="10" eb="11">
      <t>ヨウ</t>
    </rPh>
    <rPh sb="13" eb="15">
      <t>ケイヒ</t>
    </rPh>
    <rPh sb="17" eb="18">
      <t>ヌ</t>
    </rPh>
    <phoneticPr fontId="9"/>
  </si>
  <si>
    <t>(本見積)補助対象経費
（税抜き）</t>
    <rPh sb="5" eb="11">
      <t>ホジョタイショウケイヒ</t>
    </rPh>
    <rPh sb="13" eb="15">
      <t>ゼイヌキ</t>
    </rPh>
    <phoneticPr fontId="9"/>
  </si>
  <si>
    <t>見積依頼書</t>
    <rPh sb="0" eb="2">
      <t>ミツモリ</t>
    </rPh>
    <rPh sb="2" eb="5">
      <t>イライショ</t>
    </rPh>
    <phoneticPr fontId="4"/>
  </si>
  <si>
    <t>見積書</t>
    <rPh sb="0" eb="3">
      <t>ミツモリショ</t>
    </rPh>
    <phoneticPr fontId="4"/>
  </si>
  <si>
    <t>発注予定先の選定理由</t>
    <rPh sb="0" eb="2">
      <t>ハッチュウ</t>
    </rPh>
    <rPh sb="2" eb="4">
      <t>ヨテイ</t>
    </rPh>
    <rPh sb="4" eb="5">
      <t>サキ</t>
    </rPh>
    <rPh sb="6" eb="10">
      <t>センテイリユウ</t>
    </rPh>
    <phoneticPr fontId="25"/>
  </si>
  <si>
    <t>相見積書</t>
    <rPh sb="0" eb="4">
      <t>アイミツモリショ</t>
    </rPh>
    <phoneticPr fontId="4"/>
  </si>
  <si>
    <t>補足証憑
(2者以上の断り証憑/国内唯一の提供先である証憑)</t>
    <rPh sb="0" eb="2">
      <t>ホソク</t>
    </rPh>
    <rPh sb="2" eb="4">
      <t>ショウヒョウ</t>
    </rPh>
    <rPh sb="7" eb="8">
      <t>シャ</t>
    </rPh>
    <rPh sb="16" eb="20">
      <t>コクナイユイイツ</t>
    </rPh>
    <rPh sb="21" eb="24">
      <t>テイキョウサキ</t>
    </rPh>
    <rPh sb="27" eb="29">
      <t>ショウヒョウ</t>
    </rPh>
    <phoneticPr fontId="4"/>
  </si>
  <si>
    <t>相見積先</t>
    <rPh sb="0" eb="3">
      <t>アイミツ</t>
    </rPh>
    <rPh sb="3" eb="4">
      <t>サキ</t>
    </rPh>
    <phoneticPr fontId="4"/>
  </si>
  <si>
    <t>(相見積)補助対象経費（税抜き）</t>
    <rPh sb="5" eb="7">
      <t>ホジョ</t>
    </rPh>
    <phoneticPr fontId="4"/>
  </si>
  <si>
    <t>備考（連絡欄）</t>
    <rPh sb="0" eb="2">
      <t>ビコウ</t>
    </rPh>
    <rPh sb="3" eb="6">
      <t>レンラクラン</t>
    </rPh>
    <phoneticPr fontId="4"/>
  </si>
  <si>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</si>
  <si>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謝金</t>
    <rPh sb="0" eb="2">
      <t>シャキン</t>
    </rPh>
    <phoneticPr fontId="25"/>
  </si>
  <si>
    <t>●入力不備(赤色セル)表示について</t>
    <rPh sb="0" eb="17">
      <t>ヒョウジ</t>
    </rPh>
    <phoneticPr fontId="4"/>
  </si>
  <si>
    <t>　ー謝金</t>
    <rPh sb="2" eb="4">
      <t>シャキン</t>
    </rPh>
    <phoneticPr fontId="25"/>
  </si>
  <si>
    <t>依頼先の専門家名</t>
    <rPh sb="0" eb="3">
      <t>イライサキ</t>
    </rPh>
    <rPh sb="4" eb="8">
      <t>センモンカメイ</t>
    </rPh>
    <phoneticPr fontId="4"/>
  </si>
  <si>
    <t>(本見積)補助事業に要する経費（税抜き）</t>
  </si>
  <si>
    <t>(本見積)補助対象経費
（税抜き）</t>
    <rPh sb="5" eb="11">
      <t>ホジョタイショウケイヒ</t>
    </rPh>
    <rPh sb="13" eb="15">
      <t>ゼイヌキ</t>
    </rPh>
    <phoneticPr fontId="4"/>
  </si>
  <si>
    <t>専門家等への依頼状・就任依頼書</t>
    <rPh sb="0" eb="3">
      <t>センモンカ</t>
    </rPh>
    <rPh sb="3" eb="4">
      <t>トウ</t>
    </rPh>
    <rPh sb="6" eb="9">
      <t>イライジョウ</t>
    </rPh>
    <rPh sb="10" eb="12">
      <t>シュウニン</t>
    </rPh>
    <rPh sb="12" eb="15">
      <t>イライショ</t>
    </rPh>
    <phoneticPr fontId="4"/>
  </si>
  <si>
    <t>補足証憑
(専門家の職位等を確認できる資料)</t>
    <rPh sb="0" eb="2">
      <t>ホソク</t>
    </rPh>
    <rPh sb="2" eb="4">
      <t>ショウヒョウ</t>
    </rPh>
    <rPh sb="6" eb="9">
      <t>センモンカ</t>
    </rPh>
    <rPh sb="10" eb="12">
      <t>ショクイ</t>
    </rPh>
    <rPh sb="12" eb="13">
      <t>トウ</t>
    </rPh>
    <rPh sb="14" eb="16">
      <t>カクニン</t>
    </rPh>
    <rPh sb="19" eb="21">
      <t>シリョウ</t>
    </rPh>
    <phoneticPr fontId="4"/>
  </si>
  <si>
    <t>補足証憑
(基準謝金単価を確認できる資料)</t>
    <rPh sb="0" eb="2">
      <t>ホソク</t>
    </rPh>
    <rPh sb="2" eb="4">
      <t>ショウヒョウ</t>
    </rPh>
    <rPh sb="6" eb="8">
      <t>キジュン</t>
    </rPh>
    <rPh sb="8" eb="12">
      <t>シャキンタンカ</t>
    </rPh>
    <rPh sb="13" eb="15">
      <t>カクニン</t>
    </rPh>
    <rPh sb="18" eb="20">
      <t>シリョウ</t>
    </rPh>
    <phoneticPr fontId="4"/>
  </si>
  <si>
    <t>旅費</t>
    <rPh sb="0" eb="2">
      <t>リョヒ</t>
    </rPh>
    <phoneticPr fontId="25"/>
  </si>
  <si>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1" eb="53">
      <t>バアイ</t>
    </rPh>
    <rPh sb="55" eb="59">
      <t>コウフシンセイ</t>
    </rPh>
    <rPh sb="60" eb="61">
      <t>ウ</t>
    </rPh>
    <rPh sb="61" eb="62">
      <t>ツ</t>
    </rPh>
    <rPh sb="79" eb="81">
      <t>サンショウ</t>
    </rPh>
    <rPh sb="83" eb="84">
      <t>タダ</t>
    </rPh>
    <rPh sb="86" eb="88">
      <t>ジョウホウ</t>
    </rPh>
    <rPh sb="89" eb="91">
      <t>ニュウリョク</t>
    </rPh>
    <phoneticPr fontId="4"/>
  </si>
  <si>
    <t>●入力不備(赤色セル)表示について</t>
    <rPh sb="11" eb="13">
      <t>ヒョウジ</t>
    </rPh>
    <phoneticPr fontId="4"/>
  </si>
  <si>
    <t>　ー旅費</t>
    <rPh sb="2" eb="4">
      <t>リョヒ</t>
    </rPh>
    <phoneticPr fontId="4"/>
  </si>
  <si>
    <t>〇</t>
    <phoneticPr fontId="25"/>
  </si>
  <si>
    <t>✕</t>
    <phoneticPr fontId="25"/>
  </si>
  <si>
    <t>旅行代理店の利用</t>
    <rPh sb="0" eb="5">
      <t>リョコウダイリテン</t>
    </rPh>
    <rPh sb="6" eb="8">
      <t>リヨウ</t>
    </rPh>
    <phoneticPr fontId="4"/>
  </si>
  <si>
    <t>ビジネスパックの利用</t>
    <rPh sb="8" eb="10">
      <t>リヨウ</t>
    </rPh>
    <phoneticPr fontId="4"/>
  </si>
  <si>
    <t>補足証憑
(ビジネスパックの内容・正規交通料金が確認できる資料)</t>
    <rPh sb="0" eb="2">
      <t>ホソク</t>
    </rPh>
    <rPh sb="2" eb="4">
      <t>ショウヒョウ</t>
    </rPh>
    <rPh sb="14" eb="16">
      <t>ナイヨウ</t>
    </rPh>
    <rPh sb="17" eb="19">
      <t>セイキ</t>
    </rPh>
    <rPh sb="19" eb="23">
      <t>コウツウリョウキン</t>
    </rPh>
    <rPh sb="24" eb="26">
      <t>カクニン</t>
    </rPh>
    <rPh sb="29" eb="31">
      <t>シリョウ</t>
    </rPh>
    <phoneticPr fontId="4"/>
  </si>
  <si>
    <t>(相見積)補助対象経費
（税抜き）</t>
  </si>
  <si>
    <t>廃業費</t>
    <rPh sb="0" eb="3">
      <t>ハイギョウヒ</t>
    </rPh>
    <phoneticPr fontId="25"/>
  </si>
  <si>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</si>
  <si>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</si>
  <si>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</si>
  <si>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</si>
  <si>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</si>
  <si>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ー移転・移設費用</t>
    <phoneticPr fontId="25"/>
  </si>
  <si>
    <t>　ー土壌汚染調査費</t>
    <rPh sb="2" eb="9">
      <t>ドジョウオセンチョウサヒ</t>
    </rPh>
    <phoneticPr fontId="4"/>
  </si>
  <si>
    <t>提出あり</t>
    <rPh sb="0" eb="2">
      <t>テイシュツ</t>
    </rPh>
    <phoneticPr fontId="25"/>
  </si>
  <si>
    <t>プルダウン戦選択</t>
    <rPh sb="5" eb="6">
      <t>セン</t>
    </rPh>
    <rPh sb="6" eb="8">
      <t>センタク</t>
    </rPh>
    <phoneticPr fontId="25"/>
  </si>
  <si>
    <t>本見積先（発注予定先）</t>
    <rPh sb="0" eb="3">
      <t>ホンミツモリ</t>
    </rPh>
    <rPh sb="3" eb="4">
      <t>サキ</t>
    </rPh>
    <rPh sb="5" eb="9">
      <t>ハッチュウヨテイ</t>
    </rPh>
    <rPh sb="9" eb="10">
      <t>サキ</t>
    </rPh>
    <phoneticPr fontId="4"/>
  </si>
  <si>
    <t>補足証憑
(2者以上の断り証憑)</t>
    <rPh sb="0" eb="2">
      <t>ホソク</t>
    </rPh>
    <rPh sb="2" eb="4">
      <t>ショウヒョウ</t>
    </rPh>
    <phoneticPr fontId="4"/>
  </si>
  <si>
    <t>契約書
(現行締結済)</t>
    <rPh sb="0" eb="3">
      <t>ケイヤクショ</t>
    </rPh>
    <rPh sb="5" eb="7">
      <t>ゲンコウ</t>
    </rPh>
    <rPh sb="7" eb="10">
      <t>テイケツスミ</t>
    </rPh>
    <phoneticPr fontId="4"/>
  </si>
  <si>
    <t>（様式第1）</t>
    <rPh sb="1" eb="3">
      <t>ヨウシキ</t>
    </rPh>
    <rPh sb="3" eb="4">
      <t>ダイ</t>
    </rPh>
    <phoneticPr fontId="21"/>
  </si>
  <si>
    <t>年</t>
    <rPh sb="0" eb="1">
      <t>ネン</t>
    </rPh>
    <phoneticPr fontId="21"/>
  </si>
  <si>
    <t>月</t>
    <rPh sb="0" eb="1">
      <t>ツキ</t>
    </rPh>
    <phoneticPr fontId="21"/>
  </si>
  <si>
    <t>日</t>
    <rPh sb="0" eb="1">
      <t>ニチ</t>
    </rPh>
    <phoneticPr fontId="21"/>
  </si>
  <si>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</si>
  <si>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1"/>
  </si>
  <si>
    <t>凡例</t>
    <phoneticPr fontId="21"/>
  </si>
  <si>
    <t>自動
表示</t>
    <rPh sb="0" eb="2">
      <t>ジドウ</t>
    </rPh>
    <rPh sb="3" eb="5">
      <t>ヒョウジ</t>
    </rPh>
    <phoneticPr fontId="21"/>
  </si>
  <si>
    <t>補助事業者名：</t>
    <rPh sb="0" eb="2">
      <t>ホジョ</t>
    </rPh>
    <rPh sb="2" eb="4">
      <t>ジギョウ</t>
    </rPh>
    <rPh sb="4" eb="5">
      <t>シャ</t>
    </rPh>
    <rPh sb="5" eb="6">
      <t>メイ</t>
    </rPh>
    <phoneticPr fontId="21"/>
  </si>
  <si>
    <t>共同申請者名：</t>
    <rPh sb="0" eb="5">
      <t>キョウドウシンセイシャ</t>
    </rPh>
    <rPh sb="5" eb="6">
      <t>メイ</t>
    </rPh>
    <phoneticPr fontId="21"/>
  </si>
  <si>
    <t>中小企業生産性革命推進事業　事業承継・Ｍ＆Ａ補助金（事業承継促進枠）交付申請書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rPh sb="26" eb="32">
      <t>ジギョウショウケイソクシン</t>
    </rPh>
    <phoneticPr fontId="4"/>
  </si>
  <si>
    <t>　事業承継・Ｍ＆Ａ補助金交付規程（以下「交付規程」という。）第 5 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</si>
  <si>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</si>
  <si>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5"/>
  </si>
  <si>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</si>
  <si>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</si>
  <si>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</si>
  <si>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5"/>
  </si>
  <si>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</si>
  <si>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</si>
  <si>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</si>
  <si>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</si>
  <si>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1"/>
  </si>
  <si>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</si>
  <si>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</si>
  <si>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</si>
  <si>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5"/>
  </si>
  <si>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</si>
  <si>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</si>
  <si>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</si>
  <si>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</si>
  <si>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</si>
  <si>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</si>
  <si>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</si>
  <si>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</si>
  <si>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5"/>
  </si>
  <si>
    <t>補助事業に要する経費（税抜き、単位：円）</t>
    <rPh sb="0" eb="4">
      <t>ホジョジギョウ</t>
    </rPh>
    <rPh sb="5" eb="6">
      <t>ヨウ</t>
    </rPh>
    <rPh sb="8" eb="10">
      <t>ケイヒ</t>
    </rPh>
    <rPh sb="12" eb="13">
      <t>ヌ</t>
    </rPh>
    <phoneticPr fontId="4"/>
  </si>
  <si>
    <t>5．</t>
    <phoneticPr fontId="25"/>
  </si>
  <si>
    <t>補助対象経費（税抜き、単位：円）</t>
    <rPh sb="0" eb="2">
      <t>ホジョ</t>
    </rPh>
    <rPh sb="2" eb="4">
      <t>タイショウ</t>
    </rPh>
    <rPh sb="4" eb="6">
      <t>ケイヒ</t>
    </rPh>
    <rPh sb="8" eb="9">
      <t>ヌ</t>
    </rPh>
    <phoneticPr fontId="4"/>
  </si>
  <si>
    <t>6．</t>
    <phoneticPr fontId="25"/>
  </si>
  <si>
    <t>補助金交付申請額（税抜き、単位：円）</t>
    <rPh sb="0" eb="8">
      <t>ホジョキンコウフシンセイガク</t>
    </rPh>
    <rPh sb="10" eb="11">
      <t>ヌ</t>
    </rPh>
    <phoneticPr fontId="4"/>
  </si>
  <si>
    <t>7．</t>
    <phoneticPr fontId="25"/>
  </si>
  <si>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</si>
  <si>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</si>
  <si>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5"/>
  </si>
  <si>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</si>
  <si>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</si>
  <si>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パターン名</t>
    <rPh sb="4" eb="5">
      <t>メイ</t>
    </rPh>
    <phoneticPr fontId="4"/>
  </si>
  <si>
    <t>分岐①</t>
    <rPh sb="0" eb="2">
      <t>ブンキ</t>
    </rPh>
    <phoneticPr fontId="4"/>
  </si>
  <si>
    <t>分岐②</t>
    <rPh sb="0" eb="2">
      <t>ブンキ</t>
    </rPh>
    <phoneticPr fontId="4"/>
  </si>
  <si>
    <t>補助率と上限額</t>
    <rPh sb="0" eb="3">
      <t>ホジョリツ</t>
    </rPh>
    <rPh sb="4" eb="7">
      <t>ジョウゲンガク</t>
    </rPh>
    <phoneticPr fontId="4"/>
  </si>
  <si>
    <t>交付申請額</t>
    <rPh sb="0" eb="5">
      <t>コウフシンセイガク</t>
    </rPh>
    <phoneticPr fontId="4"/>
  </si>
  <si>
    <t>上限額</t>
    <rPh sb="0" eb="3">
      <t>ジョウゲンガク</t>
    </rPh>
    <phoneticPr fontId="4"/>
  </si>
  <si>
    <t>補助率</t>
    <rPh sb="0" eb="3">
      <t>ホジョリツ</t>
    </rPh>
    <phoneticPr fontId="4"/>
  </si>
  <si>
    <t>1.補助率及び補助上限額</t>
    <rPh sb="2" eb="5">
      <t>ホジョリツ</t>
    </rPh>
    <rPh sb="5" eb="6">
      <t>オヨ</t>
    </rPh>
    <rPh sb="7" eb="12">
      <t>ホジョジョウゲンガク</t>
    </rPh>
    <phoneticPr fontId="4"/>
  </si>
  <si>
    <t>A</t>
    <phoneticPr fontId="4"/>
  </si>
  <si>
    <t>～800百万：2/3,800万～1,000万：1/2</t>
    <rPh sb="4" eb="5">
      <t>モモ</t>
    </rPh>
    <rPh sb="5" eb="6">
      <t>マン</t>
    </rPh>
    <rPh sb="14" eb="15">
      <t>マン</t>
    </rPh>
    <rPh sb="21" eb="22">
      <t>マン</t>
    </rPh>
    <phoneticPr fontId="4"/>
  </si>
  <si>
    <t>項目</t>
    <rPh sb="0" eb="2">
      <t>コウモク</t>
    </rPh>
    <phoneticPr fontId="4"/>
  </si>
  <si>
    <t>数値</t>
    <rPh sb="0" eb="2">
      <t>スウチ</t>
    </rPh>
    <phoneticPr fontId="4"/>
  </si>
  <si>
    <t>B</t>
    <phoneticPr fontId="4"/>
  </si>
  <si>
    <t>【申告内容】小規模事業者の該当有無</t>
    <rPh sb="1" eb="5">
      <t>シンコクナイヨウ</t>
    </rPh>
    <rPh sb="6" eb="11">
      <t>ショウキボジギョウ</t>
    </rPh>
    <rPh sb="11" eb="12">
      <t>シャ</t>
    </rPh>
    <rPh sb="13" eb="17">
      <t>ガイトウウム</t>
    </rPh>
    <phoneticPr fontId="4"/>
  </si>
  <si>
    <t>C</t>
    <phoneticPr fontId="4"/>
  </si>
  <si>
    <t>【申告内容】賃上げの実施有無</t>
    <rPh sb="1" eb="5">
      <t>シンコクナイヨウ</t>
    </rPh>
    <rPh sb="6" eb="8">
      <t>チンア</t>
    </rPh>
    <rPh sb="10" eb="14">
      <t>ジッシウム</t>
    </rPh>
    <phoneticPr fontId="4"/>
  </si>
  <si>
    <t>D</t>
    <phoneticPr fontId="4"/>
  </si>
  <si>
    <t>【補助率】</t>
    <rPh sb="1" eb="4">
      <t>ホジョリツ</t>
    </rPh>
    <phoneticPr fontId="4"/>
  </si>
  <si>
    <t>【補助上限額】</t>
    <rPh sb="1" eb="6">
      <t>ホジョジョウゲンガク</t>
    </rPh>
    <phoneticPr fontId="4"/>
  </si>
  <si>
    <t>当該事業者の事業費合計額(委託費上限考慮)</t>
    <rPh sb="0" eb="5">
      <t>トウガイジギョウシャ</t>
    </rPh>
    <rPh sb="6" eb="9">
      <t>ジギョウヒ</t>
    </rPh>
    <rPh sb="9" eb="12">
      <t>ゴウケイガク</t>
    </rPh>
    <rPh sb="13" eb="18">
      <t>イタクヒジョウゲン</t>
    </rPh>
    <rPh sb="18" eb="20">
      <t>コウリョ</t>
    </rPh>
    <phoneticPr fontId="4"/>
  </si>
  <si>
    <t>当該事業者のヒットパターン</t>
    <rPh sb="0" eb="5">
      <t>トウガイジギョウシャ</t>
    </rPh>
    <phoneticPr fontId="4"/>
  </si>
  <si>
    <t>当該事業者の事業費交付申請額</t>
    <rPh sb="0" eb="5">
      <t>トウガイジギョウシャ</t>
    </rPh>
    <rPh sb="6" eb="9">
      <t>ジギョウヒ</t>
    </rPh>
    <rPh sb="9" eb="11">
      <t>コウフ</t>
    </rPh>
    <rPh sb="11" eb="13">
      <t>シンセイ</t>
    </rPh>
    <rPh sb="13" eb="14">
      <t>ガク</t>
    </rPh>
    <phoneticPr fontId="4"/>
  </si>
  <si>
    <t>2.公募申請_申請内容</t>
    <rPh sb="2" eb="4">
      <t>コウボ</t>
    </rPh>
    <rPh sb="4" eb="6">
      <t>シンセイ</t>
    </rPh>
    <rPh sb="7" eb="9">
      <t>シンセイ</t>
    </rPh>
    <rPh sb="9" eb="11">
      <t>ナイヨウ</t>
    </rPh>
    <phoneticPr fontId="4"/>
  </si>
  <si>
    <t>金額</t>
    <rPh sb="0" eb="2">
      <t>キンガク</t>
    </rPh>
    <phoneticPr fontId="4"/>
  </si>
  <si>
    <t>参考: 委託費の申請上限額 (事業費全体の1/2)</t>
    <rPh sb="0" eb="2">
      <t>サンコウ</t>
    </rPh>
    <rPh sb="4" eb="6">
      <t>イタク</t>
    </rPh>
    <rPh sb="6" eb="7">
      <t>ヒ</t>
    </rPh>
    <rPh sb="8" eb="10">
      <t>シンセイ</t>
    </rPh>
    <rPh sb="10" eb="13">
      <t>ジョウゲンガク</t>
    </rPh>
    <rPh sb="15" eb="18">
      <t>ジギョウヒ</t>
    </rPh>
    <rPh sb="18" eb="20">
      <t>ゼンタイ</t>
    </rPh>
    <phoneticPr fontId="4"/>
  </si>
  <si>
    <t>事業費の交付予定額（単位：円）</t>
  </si>
  <si>
    <t>廃業費の交付予定額（単位：円）</t>
  </si>
  <si>
    <t>参考: 産業財産権等関連経費の申請上限額 (事業費全体の1/3)</t>
    <rPh sb="4" eb="8">
      <t>サンギョウザイサン</t>
    </rPh>
    <rPh sb="8" eb="9">
      <t>ケン</t>
    </rPh>
    <rPh sb="9" eb="10">
      <t>トウ</t>
    </rPh>
    <rPh sb="10" eb="14">
      <t>カンレンケイヒ</t>
    </rPh>
    <rPh sb="15" eb="17">
      <t>シンセイ</t>
    </rPh>
    <rPh sb="17" eb="20">
      <t>ジョウゲンガク</t>
    </rPh>
    <rPh sb="22" eb="27">
      <t>ジギョウヒゼンタイ</t>
    </rPh>
    <phoneticPr fontId="4"/>
  </si>
  <si>
    <t>3.交付申請_申請内容概要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</si>
  <si>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2">
      <t>ゼイ</t>
    </rPh>
    <rPh sb="12" eb="13">
      <t>ヌ</t>
    </rPh>
    <phoneticPr fontId="4"/>
  </si>
  <si>
    <t>補助対象経費（税抜き）</t>
    <rPh sb="0" eb="6">
      <t>ホジョタイショウケイヒ</t>
    </rPh>
    <rPh sb="7" eb="9">
      <t>ゼイヌ</t>
    </rPh>
    <phoneticPr fontId="4"/>
  </si>
  <si>
    <t>設備費</t>
    <rPh sb="0" eb="3">
      <t>セツビヒ</t>
    </rPh>
    <phoneticPr fontId="4"/>
  </si>
  <si>
    <t>産業財産権等関連経費</t>
    <rPh sb="0" eb="6">
      <t>サンギョウザイサンケントウ</t>
    </rPh>
    <rPh sb="6" eb="10">
      <t>カンレンケイヒ</t>
    </rPh>
    <phoneticPr fontId="4"/>
  </si>
  <si>
    <t>謝金</t>
    <phoneticPr fontId="4"/>
  </si>
  <si>
    <t>旅費</t>
    <phoneticPr fontId="4"/>
  </si>
  <si>
    <t>外注費</t>
    <phoneticPr fontId="4"/>
  </si>
  <si>
    <t>委託費</t>
    <rPh sb="0" eb="3">
      <t>イタクヒ</t>
    </rPh>
    <phoneticPr fontId="4"/>
  </si>
  <si>
    <t>廃業支援費</t>
    <rPh sb="0" eb="2">
      <t>ハイギョウ</t>
    </rPh>
    <rPh sb="2" eb="4">
      <t>シエン</t>
    </rPh>
    <rPh sb="4" eb="5">
      <t>ヒ</t>
    </rPh>
    <phoneticPr fontId="4"/>
  </si>
  <si>
    <t>在庫廃棄費</t>
    <rPh sb="0" eb="2">
      <t>ザイコ</t>
    </rPh>
    <rPh sb="2" eb="4">
      <t>ハイキ</t>
    </rPh>
    <rPh sb="4" eb="5">
      <t>ヒ</t>
    </rPh>
    <phoneticPr fontId="4"/>
  </si>
  <si>
    <t>解体費</t>
    <rPh sb="0" eb="3">
      <t>カイタイヒ</t>
    </rPh>
    <phoneticPr fontId="4"/>
  </si>
  <si>
    <t>原状回復費</t>
    <rPh sb="0" eb="5">
      <t>ゲンジョウカイフクヒ</t>
    </rPh>
    <phoneticPr fontId="4"/>
  </si>
  <si>
    <t>リースの解約費</t>
    <rPh sb="4" eb="7">
      <t>カイヤクヒ</t>
    </rPh>
    <phoneticPr fontId="4"/>
  </si>
  <si>
    <t>移転・移設費用</t>
    <rPh sb="0" eb="2">
      <t>イテン</t>
    </rPh>
    <rPh sb="3" eb="6">
      <t>イセツヒ</t>
    </rPh>
    <rPh sb="6" eb="7">
      <t>ヨウ</t>
    </rPh>
    <phoneticPr fontId="4"/>
  </si>
  <si>
    <t>土壌汚染調査費</t>
    <rPh sb="0" eb="7">
      <t>ドジョウオセンチョウサヒ</t>
    </rPh>
    <phoneticPr fontId="4"/>
  </si>
  <si>
    <t>4.交付申請_申請額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</si>
  <si>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</si>
  <si>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〇Ⅰ.事業費に係る費用の合計</t>
    <rPh sb="3" eb="6">
      <t>ジギョウヒ</t>
    </rPh>
    <rPh sb="7" eb="8">
      <t>カカワ</t>
    </rPh>
    <rPh sb="9" eb="11">
      <t>ヒヨウ</t>
    </rPh>
    <rPh sb="12" eb="14">
      <t>ゴウケイ</t>
    </rPh>
    <phoneticPr fontId="4"/>
  </si>
  <si>
    <t>〇Ⅱ.廃業費に係る費用の合計</t>
    <rPh sb="3" eb="5">
      <t>ハイギョウ</t>
    </rPh>
    <rPh sb="5" eb="6">
      <t>ヒ</t>
    </rPh>
    <rPh sb="7" eb="8">
      <t>カカワ</t>
    </rPh>
    <rPh sb="9" eb="11">
      <t>ヒヨウ</t>
    </rPh>
    <rPh sb="12" eb="14">
      <t>ゴウケイ</t>
    </rPh>
    <phoneticPr fontId="4"/>
  </si>
  <si>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</si>
  <si>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〇Ⅰ＋Ⅱの合計</t>
    <phoneticPr fontId="4"/>
  </si>
  <si>
    <t>補助事業に要する経費（税抜き、単位：円）</t>
    <rPh sb="0" eb="2">
      <t>ホジョ</t>
    </rPh>
    <rPh sb="2" eb="4">
      <t>ジギョウ</t>
    </rPh>
    <rPh sb="5" eb="6">
      <t>ヨウ</t>
    </rPh>
    <rPh sb="8" eb="10">
      <t>ケイヒ</t>
    </rPh>
    <rPh sb="12" eb="13">
      <t>ヌ</t>
    </rPh>
    <phoneticPr fontId="4"/>
  </si>
  <si>
    <t>補助対象経費
（税抜き、単位：円）</t>
    <rPh sb="0" eb="4">
      <t>ホジョタイショウ</t>
    </rPh>
    <rPh sb="4" eb="6">
      <t>ケイヒ</t>
    </rPh>
    <phoneticPr fontId="4"/>
  </si>
  <si>
    <t>補助金交付申請額
（税抜き、単位：円）</t>
    <rPh sb="0" eb="3">
      <t>ホジョキン</t>
    </rPh>
    <rPh sb="3" eb="8">
      <t>コウフシンセイガク</t>
    </rPh>
    <phoneticPr fontId="4"/>
  </si>
  <si>
    <t>経費コード</t>
    <rPh sb="0" eb="2">
      <t>ケイヒ</t>
    </rPh>
    <phoneticPr fontId="4"/>
  </si>
  <si>
    <t>経費区分</t>
    <rPh sb="0" eb="2">
      <t>ケイヒ</t>
    </rPh>
    <rPh sb="2" eb="4">
      <t>クブン</t>
    </rPh>
    <phoneticPr fontId="4"/>
  </si>
  <si>
    <t>産業財産権等関連経費</t>
    <rPh sb="0" eb="2">
      <t>サンギョウ</t>
    </rPh>
    <rPh sb="2" eb="4">
      <t>ザイサン</t>
    </rPh>
    <rPh sb="4" eb="5">
      <t>ケン</t>
    </rPh>
    <rPh sb="5" eb="6">
      <t>トウ</t>
    </rPh>
    <rPh sb="6" eb="10">
      <t>カンレンケイヒ</t>
    </rPh>
    <phoneticPr fontId="4"/>
  </si>
  <si>
    <t>謝金</t>
    <rPh sb="0" eb="2">
      <t>シャキン</t>
    </rPh>
    <phoneticPr fontId="4"/>
  </si>
  <si>
    <t>旅費</t>
    <rPh sb="0" eb="2">
      <t>リョヒ</t>
    </rPh>
    <phoneticPr fontId="4"/>
  </si>
  <si>
    <t>E</t>
    <phoneticPr fontId="4"/>
  </si>
  <si>
    <t>外注費</t>
    <rPh sb="0" eb="3">
      <t>ガイチュウヒ</t>
    </rPh>
    <phoneticPr fontId="4"/>
  </si>
  <si>
    <t>F</t>
    <phoneticPr fontId="4"/>
  </si>
  <si>
    <t>委託費</t>
    <phoneticPr fontId="4"/>
  </si>
  <si>
    <t>G</t>
    <phoneticPr fontId="4"/>
  </si>
  <si>
    <t>H</t>
    <phoneticPr fontId="4"/>
  </si>
  <si>
    <t>I</t>
    <phoneticPr fontId="4"/>
  </si>
  <si>
    <t>J</t>
    <phoneticPr fontId="4"/>
  </si>
  <si>
    <t>K</t>
    <phoneticPr fontId="4"/>
  </si>
  <si>
    <t>L</t>
    <phoneticPr fontId="4"/>
  </si>
  <si>
    <t>O</t>
    <phoneticPr fontId="4"/>
  </si>
  <si>
    <t>※補助金交付申請額が、下限額を下回っています。</t>
    <phoneticPr fontId="4"/>
  </si>
  <si>
    <t>①小規模事業者支援法上の小規模事業者等に該当する</t>
  </si>
  <si>
    <t>①小規模事業者支援法上の小規模事業者等に該当する</t>
    <phoneticPr fontId="4"/>
  </si>
  <si>
    <t>②小規模事業者支援法上の小規模事業者等に該当しない</t>
  </si>
  <si>
    <t>②小規模事業者支援法上の小規模事業者等に該当しない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</si>
</sst>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円&quot;"/>
    <numFmt numFmtId="177" formatCode="[$-F800]dddd\,\ mmmm\ dd\,\ yyyy"/>
    <numFmt numFmtId="178" formatCode="0_);[Red]\(0\)"/>
    <numFmt numFmtId="179" formatCode="@&quot; 様&quot;"/>
    <numFmt numFmtId="180" formatCode="&quot;¥&quot;#,##0_);[Red]\(&quot;¥&quot;#,##0\)"/>
  </numFmts>
  <fonts count="52">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sz val="1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1"/>
      <name val="游ゴシック"/>
      <family val="3"/>
      <charset val="128"/>
    </font>
    <font>
      <sz val="11"/>
      <color theme="0"/>
      <name val="游ゴシック"/>
      <family val="3"/>
      <charset val="128"/>
    </font>
    <font>
      <sz val="11"/>
      <color rgb="FF0070C0"/>
      <name val="Yu Gothic UI"/>
      <family val="3"/>
    </font>
    <font>
      <sz val="11"/>
      <color rgb="FF0070C0"/>
      <name val="Yu Gothic UI"/>
      <family val="3"/>
      <charset val="128"/>
    </font>
    <font>
      <u/>
      <sz val="11"/>
      <color theme="10"/>
      <name val="Calibri"/>
      <family val="2"/>
    </font>
    <font>
      <sz val="11"/>
      <name val="游ゴシック"/>
      <family val="3"/>
      <charset val="128"/>
      <scheme val="minor"/>
    </font>
    <font>
      <sz val="11"/>
      <color theme="0" tint="-0.249977111117893"/>
      <name val="Yu Gothic UI"/>
      <family val="3"/>
      <charset val="128"/>
    </font>
    <font>
      <b/>
      <sz val="14"/>
      <name val="Yu Gothic UI"/>
      <family val="3"/>
    </font>
    <font>
      <b/>
      <sz val="14"/>
      <name val="Yu Gothic UI"/>
      <family val="3"/>
      <charset val="128"/>
    </font>
    <font>
      <b/>
      <sz val="14"/>
      <color rgb="FFFF0000"/>
      <name val="Yu Gothic UI"/>
      <family val="3"/>
      <charset val="128"/>
    </font>
    <font>
      <u/>
      <sz val="11"/>
      <color theme="10"/>
      <name val="Yu Gothic UI"/>
      <family val="3"/>
      <charset val="128"/>
    </font>
    <font>
      <u/>
      <sz val="9"/>
      <color theme="10"/>
      <name val="Yu Gothic UI"/>
      <family val="3"/>
      <charset val="128"/>
    </font>
    <font>
      <sz val="11"/>
      <color theme="1"/>
      <name val="Calibri"/>
      <family val="2"/>
    </font>
    <font>
      <sz val="12"/>
      <name val="Yu Gothic UI"/>
      <family val="3"/>
      <charset val="128"/>
    </font>
    <font>
      <u/>
      <sz val="11"/>
      <color theme="10"/>
      <name val="Calibri"/>
      <family val="3"/>
      <charset val="128"/>
    </font>
    <font>
      <sz val="11"/>
      <color theme="0"/>
      <name val="Yu Gothic UI"/>
      <family val="3"/>
      <charset val="128"/>
    </font>
    <font>
      <sz val="11"/>
      <color theme="0" tint="-0.34998626667073579"/>
      <name val="Yu Gothic UI"/>
      <family val="3"/>
      <charset val="128"/>
    </font>
    <font>
      <b/>
      <sz val="12"/>
      <color theme="1"/>
      <name val="Yu Gothic UI"/>
      <family val="3"/>
      <charset val="128"/>
    </font>
    <font>
      <sz val="9"/>
      <color theme="0" tint="-0.499984740745262"/>
      <name val="Yu Gothic UI"/>
      <family val="3"/>
      <charset val="128"/>
    </font>
    <font>
      <sz val="11"/>
      <color theme="0"/>
      <name val="Yu Gothic UI"/>
      <family val="3"/>
    </font>
    <font>
      <b/>
      <sz val="11"/>
      <color theme="0"/>
      <name val="Yu Gothic UI"/>
      <family val="3"/>
    </font>
    <font>
      <b/>
      <sz val="12"/>
      <name val="Yu Gothic UI"/>
      <family val="3"/>
      <charset val="128"/>
    </font>
    <font>
      <sz val="11"/>
      <color theme="0"/>
      <name val="Segoe UI Symbol"/>
      <family val="3"/>
    </font>
  </fonts>
  <fills count="12">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0"/>
        <bgColor indexed="64"/>
      </patternFill>
    </fill>
    <fill>
      <patternFill patternType="solid">
        <fgColor rgb="FFE7F0FF"/>
        <bgColor indexed="64"/>
      </patternFill>
    </fill>
  </fills>
  <borders count="10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thin">
        <color theme="0" tint="-0.34998626667073579"/>
      </left>
      <right style="thin">
        <color theme="0" tint="-0.34998626667073579"/>
      </right>
      <top/>
      <bottom style="hair">
        <color auto="1"/>
      </bottom>
      <diagonal/>
    </border>
    <border>
      <left style="medium">
        <color theme="0" tint="-0.34998626667073579"/>
      </left>
      <right/>
      <top/>
      <bottom/>
      <diagonal/>
    </border>
    <border>
      <left style="hair">
        <color theme="0" tint="-0.34998626667073579"/>
      </left>
      <right/>
      <top style="medium">
        <color theme="0" tint="-0.34998626667073579"/>
      </top>
      <bottom style="hair">
        <color theme="0" tint="-0.34998626667073579"/>
      </bottom>
      <diagonal/>
    </border>
    <border>
      <left style="medium">
        <color theme="0" tint="-0.34998626667073579"/>
      </left>
      <right style="hair">
        <color theme="0" tint="-0.34998626667073579"/>
      </right>
      <top style="medium">
        <color theme="0" tint="-0.34998626667073579"/>
      </top>
      <bottom style="hair">
        <color theme="0" tint="-0.34998626667073579"/>
      </bottom>
      <diagonal/>
    </border>
    <border>
      <left/>
      <right/>
      <top style="medium">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thin">
        <color theme="0" tint="-0.34998626667073579"/>
      </left>
      <right/>
      <top style="medium">
        <color theme="0" tint="-0.34998626667073579"/>
      </top>
      <bottom style="hair">
        <color theme="0" tint="-0.34998626667073579"/>
      </bottom>
      <diagonal/>
    </border>
    <border>
      <left style="thin">
        <color theme="0" tint="-0.34998626667073579"/>
      </left>
      <right/>
      <top/>
      <bottom style="hair">
        <color auto="1"/>
      </bottom>
      <diagonal/>
    </border>
    <border>
      <left style="thin">
        <color theme="0" tint="-0.34998626667073579"/>
      </left>
      <right/>
      <top style="medium">
        <color theme="0" tint="-0.34998626667073579"/>
      </top>
      <bottom style="medium">
        <color theme="0" tint="-0.34998626667073579"/>
      </bottom>
      <diagonal/>
    </border>
    <border>
      <left style="thin">
        <color theme="0" tint="-0.34998626667073579"/>
      </left>
      <right/>
      <top style="medium">
        <color theme="0" tint="-0.249977111117893"/>
      </top>
      <bottom/>
      <diagonal/>
    </border>
    <border>
      <left style="thin">
        <color theme="0" tint="-0.249977111117893"/>
      </left>
      <right/>
      <top style="medium">
        <color theme="0" tint="-0.249977111117893"/>
      </top>
      <bottom style="medium">
        <color theme="0" tint="-0.34998626667073579"/>
      </bottom>
      <diagonal/>
    </border>
    <border>
      <left style="thin">
        <color theme="0" tint="-0.34998626667073579"/>
      </left>
      <right/>
      <top style="medium">
        <color theme="0" tint="-0.249977111117893"/>
      </top>
      <bottom style="medium">
        <color theme="0" tint="-0.34998626667073579"/>
      </bottom>
      <diagonal/>
    </border>
    <border>
      <left style="thin">
        <color theme="0" tint="-0.34998626667073579"/>
      </left>
      <right style="medium">
        <color theme="0" tint="-0.34998626667073579"/>
      </right>
      <top style="hair">
        <color theme="1"/>
      </top>
      <bottom style="hair">
        <color theme="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s>
  <cellStyleXfs count="6">
    <xf numFmtId="0" fontId="0" fillId="0" borderId="0">
      <alignment vertical="center"/>
    </xf>
    <xf numFmtId="0" fontId="2" fillId="0" borderId="0">
      <alignment vertical="center"/>
    </xf>
    <xf numFmtId="0" fontId="2" fillId="0" borderId="0">
      <alignment vertical="center"/>
    </xf>
    <xf numFmtId="0" fontId="28" fillId="0" borderId="0">
      <alignment vertical="center"/>
    </xf>
    <xf numFmtId="0" fontId="33" fillId="0" borderId="0" applyNumberFormat="0" applyFill="0" applyBorder="0" applyAlignment="0" applyProtection="0">
      <alignment vertical="center"/>
    </xf>
    <xf numFmtId="38" fontId="41" fillId="0" borderId="0" applyFont="0" applyFill="0" applyBorder="0" applyAlignment="0" applyProtection="0">
      <alignment vertical="center"/>
    </xf>
  </cellStyleXfs>
  <cellXfs count="336">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7"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0" fontId="5" fillId="0" borderId="41" xfId="0" applyFont="1" applyBorder="1">
      <alignment vertical="center"/>
    </xf>
    <xf numFmtId="0" fontId="5" fillId="0" borderId="44" xfId="0" applyFont="1" applyBorder="1">
      <alignment vertical="center"/>
    </xf>
    <xf numFmtId="0" fontId="5" fillId="0" borderId="46" xfId="0" applyFont="1" applyBorder="1">
      <alignment vertical="center"/>
    </xf>
    <xf numFmtId="0" fontId="5" fillId="0" borderId="45" xfId="0" applyFont="1" applyBorder="1">
      <alignment vertical="center"/>
    </xf>
    <xf numFmtId="0" fontId="5" fillId="0" borderId="45" xfId="0" applyFont="1" applyBorder="1" applyAlignment="1">
      <alignment horizontal="left" vertical="center"/>
    </xf>
    <xf numFmtId="0" fontId="5" fillId="0" borderId="48" xfId="0" applyFont="1" applyBorder="1">
      <alignment vertical="center"/>
    </xf>
    <xf numFmtId="0" fontId="5" fillId="3" borderId="45" xfId="0" applyFont="1" applyFill="1" applyBorder="1">
      <alignment vertical="center"/>
    </xf>
    <xf numFmtId="0" fontId="5" fillId="0" borderId="29" xfId="0" applyFont="1" applyBorder="1">
      <alignment vertical="center"/>
    </xf>
    <xf numFmtId="0" fontId="7" fillId="0" borderId="30"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8" fillId="0" borderId="0" xfId="0" applyFont="1" applyAlignment="1">
      <alignment horizontal="left" vertical="center"/>
    </xf>
    <xf numFmtId="176" fontId="5" fillId="0" borderId="40" xfId="0" applyNumberFormat="1" applyFont="1" applyBorder="1">
      <alignment vertical="center"/>
    </xf>
    <xf numFmtId="11" fontId="17" fillId="0" borderId="33" xfId="0" applyNumberFormat="1" applyFont="1" applyBorder="1">
      <alignment vertical="center"/>
    </xf>
    <xf numFmtId="0" fontId="14" fillId="0" borderId="33" xfId="0" applyFont="1" applyBorder="1" applyAlignment="1">
      <alignment horizontal="left" vertical="center"/>
    </xf>
    <xf numFmtId="0" fontId="8" fillId="0" borderId="33" xfId="0" applyFont="1" applyBorder="1" applyAlignment="1">
      <alignment horizontal="left" vertical="center"/>
    </xf>
    <xf numFmtId="0" fontId="8" fillId="0" borderId="33" xfId="0" applyFont="1" applyBorder="1" applyAlignment="1">
      <alignment horizontal="center" vertical="center"/>
    </xf>
    <xf numFmtId="176" fontId="5" fillId="0" borderId="0" xfId="0" applyNumberFormat="1" applyFont="1">
      <alignment vertical="center"/>
    </xf>
    <xf numFmtId="176" fontId="33" fillId="0" borderId="0" xfId="4" applyNumberFormat="1" applyBorder="1">
      <alignment vertical="center"/>
    </xf>
    <xf numFmtId="176" fontId="5" fillId="3" borderId="40" xfId="0" applyNumberFormat="1" applyFont="1" applyFill="1" applyBorder="1">
      <alignment vertical="center"/>
    </xf>
    <xf numFmtId="11" fontId="17" fillId="2" borderId="68" xfId="0" applyNumberFormat="1" applyFont="1" applyFill="1" applyBorder="1">
      <alignment vertical="center"/>
    </xf>
    <xf numFmtId="11" fontId="17" fillId="2" borderId="69" xfId="0" applyNumberFormat="1" applyFont="1" applyFill="1" applyBorder="1" applyAlignment="1">
      <alignment vertical="center" wrapText="1"/>
    </xf>
    <xf numFmtId="11" fontId="17" fillId="2" borderId="70" xfId="0" applyNumberFormat="1" applyFont="1" applyFill="1" applyBorder="1">
      <alignment vertical="center"/>
    </xf>
    <xf numFmtId="0" fontId="5" fillId="0" borderId="71" xfId="0" applyFont="1" applyBorder="1" applyAlignment="1">
      <alignment horizontal="left" vertical="center"/>
    </xf>
    <xf numFmtId="0" fontId="14" fillId="0" borderId="72" xfId="0" applyFont="1" applyBorder="1" applyAlignment="1">
      <alignment horizontal="left" vertical="center"/>
    </xf>
    <xf numFmtId="176" fontId="14" fillId="0" borderId="73" xfId="0" applyNumberFormat="1" applyFont="1" applyBorder="1" applyAlignment="1">
      <alignment horizontal="right" vertical="center"/>
    </xf>
    <xf numFmtId="0" fontId="5" fillId="0" borderId="74" xfId="0" applyFont="1" applyBorder="1">
      <alignment vertical="center"/>
    </xf>
    <xf numFmtId="0" fontId="5" fillId="0" borderId="72" xfId="0" applyFont="1" applyBorder="1">
      <alignment vertical="center"/>
    </xf>
    <xf numFmtId="0" fontId="5" fillId="0" borderId="75" xfId="0" applyFont="1" applyBorder="1">
      <alignment vertical="center"/>
    </xf>
    <xf numFmtId="176" fontId="5" fillId="0" borderId="76" xfId="0" applyNumberFormat="1" applyFont="1" applyBorder="1">
      <alignment vertical="center"/>
    </xf>
    <xf numFmtId="0" fontId="8" fillId="2" borderId="68" xfId="0" applyFont="1" applyFill="1" applyBorder="1" applyAlignment="1">
      <alignment horizontal="left" vertical="center"/>
    </xf>
    <xf numFmtId="0" fontId="8" fillId="2" borderId="77" xfId="0" applyFont="1" applyFill="1" applyBorder="1" applyAlignment="1">
      <alignment horizontal="left" vertical="center"/>
    </xf>
    <xf numFmtId="0" fontId="8" fillId="2" borderId="78" xfId="0" applyFont="1" applyFill="1" applyBorder="1" applyAlignment="1">
      <alignment horizontal="left" vertical="center"/>
    </xf>
    <xf numFmtId="0" fontId="5" fillId="4" borderId="72" xfId="0" applyFont="1" applyFill="1" applyBorder="1">
      <alignment vertical="center"/>
    </xf>
    <xf numFmtId="0" fontId="8" fillId="2" borderId="69" xfId="0" applyFont="1" applyFill="1" applyBorder="1" applyAlignment="1">
      <alignment horizontal="left" vertical="center"/>
    </xf>
    <xf numFmtId="0" fontId="5" fillId="0" borderId="0" xfId="0" applyFont="1" applyAlignment="1">
      <alignment horizontal="righ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50" xfId="0" applyFont="1" applyFill="1" applyBorder="1" applyProtection="1">
      <alignment vertical="center"/>
      <protection locked="0"/>
    </xf>
    <xf numFmtId="12" fontId="35" fillId="0" borderId="0" xfId="0" applyNumberFormat="1" applyFont="1">
      <alignment vertical="center"/>
    </xf>
    <xf numFmtId="176" fontId="14" fillId="0" borderId="43" xfId="0" applyNumberFormat="1" applyFont="1" applyBorder="1" applyAlignment="1">
      <alignment horizontal="right" vertical="center"/>
    </xf>
    <xf numFmtId="0" fontId="5" fillId="3" borderId="48" xfId="0" applyFont="1" applyFill="1" applyBorder="1">
      <alignment vertical="center"/>
    </xf>
    <xf numFmtId="0" fontId="5" fillId="3" borderId="46" xfId="0" applyFont="1" applyFill="1" applyBorder="1">
      <alignment vertical="center"/>
    </xf>
    <xf numFmtId="176" fontId="14" fillId="5" borderId="11" xfId="0" applyNumberFormat="1" applyFont="1" applyFill="1" applyBorder="1" applyAlignment="1" applyProtection="1">
      <alignment horizontal="right" vertical="center"/>
      <protection locked="0"/>
    </xf>
    <xf numFmtId="0" fontId="14" fillId="5" borderId="11" xfId="0" applyFont="1" applyFill="1" applyBorder="1" applyAlignment="1" applyProtection="1">
      <alignment horizontal="left" vertical="center"/>
      <protection locked="0"/>
    </xf>
    <xf numFmtId="0" fontId="14" fillId="5" borderId="13" xfId="0" applyFont="1" applyFill="1" applyBorder="1" applyAlignment="1" applyProtection="1">
      <alignment horizontal="left" vertical="center"/>
      <protection locked="0"/>
    </xf>
    <xf numFmtId="0" fontId="14" fillId="5" borderId="9" xfId="0" applyFont="1" applyFill="1" applyBorder="1" applyAlignment="1" applyProtection="1">
      <alignment horizontal="left" vertical="center" wrapText="1"/>
      <protection locked="0"/>
    </xf>
    <xf numFmtId="0" fontId="19" fillId="0" borderId="0" xfId="1" applyFont="1">
      <alignment vertical="center"/>
    </xf>
    <xf numFmtId="177" fontId="19" fillId="0" borderId="0" xfId="1" applyNumberFormat="1" applyFont="1">
      <alignment vertical="center"/>
    </xf>
    <xf numFmtId="0" fontId="18" fillId="0" borderId="0" xfId="1" applyFont="1">
      <alignment vertical="center"/>
    </xf>
    <xf numFmtId="0" fontId="20" fillId="0" borderId="0" xfId="1" applyFont="1">
      <alignment vertical="center"/>
    </xf>
    <xf numFmtId="0" fontId="2" fillId="0" borderId="0" xfId="1">
      <alignment vertical="center"/>
    </xf>
    <xf numFmtId="177" fontId="19" fillId="0" borderId="0" xfId="1" applyNumberFormat="1" applyFont="1" applyAlignment="1">
      <alignment horizontal="left" vertical="center"/>
    </xf>
    <xf numFmtId="177" fontId="19" fillId="0" borderId="0" xfId="1" applyNumberFormat="1" applyFont="1" applyAlignment="1">
      <alignment horizontal="right" vertical="center"/>
    </xf>
    <xf numFmtId="0" fontId="19" fillId="0" borderId="0" xfId="1" applyFont="1" applyAlignment="1">
      <alignment horizontal="right" vertical="center"/>
    </xf>
    <xf numFmtId="20" fontId="19" fillId="0" borderId="0" xfId="1" applyNumberFormat="1" applyFont="1">
      <alignment vertical="center"/>
    </xf>
    <xf numFmtId="179" fontId="19" fillId="0" borderId="0" xfId="1" applyNumberFormat="1" applyFont="1">
      <alignment vertical="center"/>
    </xf>
    <xf numFmtId="0" fontId="24" fillId="0" borderId="0" xfId="1" applyFont="1" applyAlignment="1">
      <alignment vertical="center" wrapText="1"/>
    </xf>
    <xf numFmtId="0" fontId="24" fillId="0" borderId="0" xfId="1" applyFont="1" applyAlignment="1">
      <alignment horizontal="left" vertical="center" wrapText="1"/>
    </xf>
    <xf numFmtId="0" fontId="22" fillId="0" borderId="0" xfId="1" applyFont="1" applyAlignment="1">
      <alignment horizontal="center" vertical="center"/>
    </xf>
    <xf numFmtId="0" fontId="23" fillId="0" borderId="0" xfId="1" quotePrefix="1" applyFont="1">
      <alignment vertical="center"/>
    </xf>
    <xf numFmtId="0" fontId="23" fillId="0" borderId="0" xfId="1" applyFont="1">
      <alignment vertical="center"/>
    </xf>
    <xf numFmtId="0" fontId="19" fillId="0" borderId="0" xfId="1" applyFont="1" applyAlignment="1">
      <alignment vertical="center" wrapText="1"/>
    </xf>
    <xf numFmtId="0" fontId="19"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2" fillId="0" borderId="0" xfId="1" applyFont="1" applyAlignment="1">
      <alignment horizontal="left" vertical="center" shrinkToFit="1"/>
    </xf>
    <xf numFmtId="177" fontId="22" fillId="0" borderId="0" xfId="1" applyNumberFormat="1" applyFont="1" applyAlignment="1">
      <alignment vertical="top" wrapText="1"/>
    </xf>
    <xf numFmtId="0" fontId="26" fillId="0" borderId="0" xfId="1" applyFont="1">
      <alignment vertical="center"/>
    </xf>
    <xf numFmtId="0" fontId="27" fillId="0" borderId="0" xfId="1" applyFont="1" applyAlignment="1">
      <alignment vertical="top" wrapText="1"/>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51" xfId="0" applyFont="1" applyFill="1" applyBorder="1" applyAlignment="1" applyProtection="1">
      <alignment vertical="center" wrapText="1"/>
      <protection locked="0"/>
    </xf>
    <xf numFmtId="176" fontId="10" fillId="7" borderId="51" xfId="0" applyNumberFormat="1" applyFont="1" applyFill="1" applyBorder="1" applyAlignment="1" applyProtection="1">
      <alignment vertical="center" wrapText="1"/>
      <protection locked="0"/>
    </xf>
    <xf numFmtId="0" fontId="10" fillId="7" borderId="25"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54"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54" xfId="0" applyFont="1" applyFill="1" applyBorder="1" applyProtection="1">
      <alignment vertical="center"/>
      <protection locked="0"/>
    </xf>
    <xf numFmtId="176" fontId="10" fillId="7" borderId="50" xfId="0" applyNumberFormat="1" applyFont="1" applyFill="1" applyBorder="1" applyAlignment="1" applyProtection="1">
      <alignment horizontal="right" vertical="center"/>
      <protection locked="0"/>
    </xf>
    <xf numFmtId="176" fontId="10" fillId="7" borderId="50" xfId="0" applyNumberFormat="1" applyFont="1" applyFill="1" applyBorder="1" applyProtection="1">
      <alignment vertical="center"/>
      <protection locked="0"/>
    </xf>
    <xf numFmtId="0" fontId="10" fillId="7" borderId="20" xfId="0" applyFont="1" applyFill="1" applyBorder="1" applyProtection="1">
      <alignment vertical="center"/>
      <protection locked="0"/>
    </xf>
    <xf numFmtId="0" fontId="8" fillId="2" borderId="79" xfId="0" applyFont="1" applyFill="1" applyBorder="1" applyAlignment="1">
      <alignment horizontal="left" vertical="center"/>
    </xf>
    <xf numFmtId="176" fontId="5" fillId="4" borderId="80" xfId="0" applyNumberFormat="1" applyFont="1" applyFill="1" applyBorder="1">
      <alignment vertical="center"/>
    </xf>
    <xf numFmtId="176" fontId="5" fillId="3" borderId="81" xfId="0" applyNumberFormat="1" applyFont="1" applyFill="1" applyBorder="1">
      <alignment vertical="center"/>
    </xf>
    <xf numFmtId="176" fontId="5" fillId="0" borderId="81" xfId="0" applyNumberFormat="1" applyFont="1" applyBorder="1">
      <alignment vertical="center"/>
    </xf>
    <xf numFmtId="176" fontId="5" fillId="0" borderId="82" xfId="0" applyNumberFormat="1" applyFont="1" applyBorder="1">
      <alignment vertical="center"/>
    </xf>
    <xf numFmtId="176" fontId="5" fillId="0" borderId="84" xfId="0" applyNumberFormat="1" applyFont="1" applyBorder="1">
      <alignment vertical="center"/>
    </xf>
    <xf numFmtId="0" fontId="5" fillId="0" borderId="83" xfId="0" applyFont="1" applyBorder="1" applyAlignment="1">
      <alignment horizontal="left" vertical="center"/>
    </xf>
    <xf numFmtId="0" fontId="5" fillId="4" borderId="85" xfId="0" applyFont="1" applyFill="1" applyBorder="1">
      <alignment vertical="center"/>
    </xf>
    <xf numFmtId="0" fontId="5" fillId="4" borderId="85" xfId="0" applyFont="1" applyFill="1" applyBorder="1" applyAlignment="1">
      <alignment horizontal="left" vertical="center" wrapText="1"/>
    </xf>
    <xf numFmtId="0" fontId="5" fillId="4" borderId="86" xfId="0" applyFont="1" applyFill="1" applyBorder="1" applyAlignment="1">
      <alignment horizontal="left" vertical="center" wrapText="1"/>
    </xf>
    <xf numFmtId="0" fontId="5" fillId="3" borderId="88" xfId="0" applyFont="1" applyFill="1" applyBorder="1">
      <alignment vertical="center"/>
    </xf>
    <xf numFmtId="0" fontId="5" fillId="3" borderId="87" xfId="0" applyFont="1" applyFill="1" applyBorder="1" applyAlignment="1">
      <alignment horizontal="left" vertical="center"/>
    </xf>
    <xf numFmtId="0" fontId="5" fillId="3" borderId="88" xfId="0" applyFont="1" applyFill="1" applyBorder="1" applyAlignment="1">
      <alignment horizontal="left" vertical="center"/>
    </xf>
    <xf numFmtId="0" fontId="5" fillId="3" borderId="87" xfId="0" applyFont="1" applyFill="1" applyBorder="1">
      <alignment vertical="center"/>
    </xf>
    <xf numFmtId="0" fontId="5" fillId="3" borderId="58" xfId="0" applyFont="1" applyFill="1" applyBorder="1">
      <alignment vertical="center"/>
    </xf>
    <xf numFmtId="0" fontId="5" fillId="3" borderId="89" xfId="0" applyFont="1" applyFill="1" applyBorder="1" applyAlignment="1">
      <alignment horizontal="left" vertical="center"/>
    </xf>
    <xf numFmtId="0" fontId="5" fillId="4" borderId="90" xfId="0" applyFont="1" applyFill="1" applyBorder="1">
      <alignment vertical="center"/>
    </xf>
    <xf numFmtId="0" fontId="5" fillId="0" borderId="23" xfId="0" applyFont="1" applyBorder="1">
      <alignment vertical="center"/>
    </xf>
    <xf numFmtId="0" fontId="5" fillId="0" borderId="0" xfId="0" applyFont="1" applyAlignment="1">
      <alignment vertical="center" wrapText="1"/>
    </xf>
    <xf numFmtId="0" fontId="5" fillId="0" borderId="24" xfId="0" applyFont="1" applyBorder="1">
      <alignment vertical="center"/>
    </xf>
    <xf numFmtId="11" fontId="17" fillId="2" borderId="5" xfId="0" applyNumberFormat="1" applyFont="1" applyFill="1" applyBorder="1" applyAlignment="1">
      <alignment vertical="center" wrapText="1"/>
    </xf>
    <xf numFmtId="11" fontId="17" fillId="2" borderId="6" xfId="0" applyNumberFormat="1" applyFont="1" applyFill="1" applyBorder="1">
      <alignment vertical="center"/>
    </xf>
    <xf numFmtId="11" fontId="17" fillId="2" borderId="7" xfId="0" applyNumberFormat="1" applyFont="1" applyFill="1" applyBorder="1">
      <alignment vertical="center"/>
    </xf>
    <xf numFmtId="0" fontId="14" fillId="0" borderId="8" xfId="0" applyFont="1" applyBorder="1" applyAlignment="1">
      <alignment horizontal="left" vertical="center"/>
    </xf>
    <xf numFmtId="0" fontId="14" fillId="0" borderId="14" xfId="0" applyFont="1" applyBorder="1" applyAlignment="1">
      <alignment horizontal="left" vertical="center"/>
    </xf>
    <xf numFmtId="0" fontId="5" fillId="0" borderId="15" xfId="0" applyFont="1" applyBorder="1" applyAlignment="1">
      <alignment horizontal="left" vertical="center" wrapText="1"/>
    </xf>
    <xf numFmtId="0" fontId="14" fillId="0" borderId="9" xfId="0" applyFont="1" applyBorder="1" applyAlignment="1">
      <alignment horizontal="left" vertical="center"/>
    </xf>
    <xf numFmtId="0" fontId="5" fillId="0" borderId="9" xfId="0" applyFont="1" applyBorder="1" applyAlignment="1">
      <alignment horizontal="left" vertical="center" wrapText="1"/>
    </xf>
    <xf numFmtId="0" fontId="14" fillId="0" borderId="10" xfId="0" applyFont="1" applyBorder="1" applyAlignment="1">
      <alignment horizontal="left" vertical="center"/>
    </xf>
    <xf numFmtId="0" fontId="14" fillId="0" borderId="16" xfId="0" applyFont="1" applyBorder="1" applyAlignment="1">
      <alignment horizontal="left" vertical="center"/>
    </xf>
    <xf numFmtId="0" fontId="5" fillId="0" borderId="17" xfId="0" applyFont="1" applyBorder="1" applyAlignment="1">
      <alignment horizontal="left" vertical="center" wrapText="1"/>
    </xf>
    <xf numFmtId="0" fontId="14" fillId="0" borderId="11" xfId="0" applyFont="1" applyBorder="1" applyAlignment="1">
      <alignment horizontal="left" vertical="center"/>
    </xf>
    <xf numFmtId="0" fontId="14" fillId="5" borderId="11" xfId="0" applyFont="1" applyFill="1" applyBorder="1" applyAlignment="1" applyProtection="1">
      <alignment horizontal="right" vertical="center"/>
      <protection locked="0"/>
    </xf>
    <xf numFmtId="0" fontId="5" fillId="0" borderId="11" xfId="0" applyFont="1" applyBorder="1" applyAlignment="1">
      <alignment horizontal="left" vertical="center" wrapText="1"/>
    </xf>
    <xf numFmtId="0" fontId="14" fillId="5" borderId="11" xfId="0" quotePrefix="1" applyFont="1" applyFill="1" applyBorder="1" applyAlignment="1" applyProtection="1">
      <alignment horizontal="right" vertical="center"/>
      <protection locked="0"/>
    </xf>
    <xf numFmtId="0" fontId="5" fillId="0" borderId="11" xfId="0" applyFont="1" applyBorder="1" applyAlignment="1">
      <alignment horizontal="left" vertical="center"/>
    </xf>
    <xf numFmtId="176" fontId="14" fillId="0" borderId="11" xfId="0" applyNumberFormat="1" applyFont="1" applyBorder="1" applyAlignment="1">
      <alignment horizontal="left" vertical="center"/>
    </xf>
    <xf numFmtId="176" fontId="14" fillId="6" borderId="11" xfId="0" applyNumberFormat="1" applyFont="1" applyFill="1" applyBorder="1" applyAlignment="1">
      <alignment horizontal="right" vertical="center"/>
    </xf>
    <xf numFmtId="0" fontId="14" fillId="0" borderId="12" xfId="0" applyFont="1" applyBorder="1" applyAlignment="1">
      <alignment horizontal="left" vertical="center"/>
    </xf>
    <xf numFmtId="0" fontId="14" fillId="0" borderId="18" xfId="0" applyFont="1" applyBorder="1" applyAlignment="1">
      <alignment horizontal="left" vertical="center"/>
    </xf>
    <xf numFmtId="0" fontId="5" fillId="0" borderId="19" xfId="0" applyFont="1" applyBorder="1" applyAlignment="1">
      <alignment horizontal="left" vertical="center" wrapText="1"/>
    </xf>
    <xf numFmtId="176" fontId="14" fillId="0" borderId="13" xfId="0" applyNumberFormat="1" applyFont="1" applyBorder="1" applyAlignment="1">
      <alignment horizontal="left" vertical="center"/>
    </xf>
    <xf numFmtId="0" fontId="5" fillId="0" borderId="13" xfId="0" applyFont="1" applyBorder="1" applyAlignment="1">
      <alignment horizontal="left" vertical="center"/>
    </xf>
    <xf numFmtId="0" fontId="5" fillId="0" borderId="21" xfId="0" applyFont="1" applyBorder="1">
      <alignment vertical="center"/>
    </xf>
    <xf numFmtId="0" fontId="5" fillId="0" borderId="21" xfId="0" applyFont="1" applyBorder="1" applyAlignment="1">
      <alignment vertical="center" wrapText="1"/>
    </xf>
    <xf numFmtId="0" fontId="5" fillId="0" borderId="22" xfId="0" applyFont="1" applyBorder="1">
      <alignment vertical="center"/>
    </xf>
    <xf numFmtId="0" fontId="6" fillId="0" borderId="0" xfId="0" applyFont="1">
      <alignment vertical="center"/>
    </xf>
    <xf numFmtId="0" fontId="5" fillId="0" borderId="20" xfId="0" applyFont="1" applyBorder="1">
      <alignment vertical="center"/>
    </xf>
    <xf numFmtId="0" fontId="6" fillId="0" borderId="21" xfId="0" applyFont="1" applyBorder="1">
      <alignment vertical="center"/>
    </xf>
    <xf numFmtId="49" fontId="5" fillId="0" borderId="0" xfId="0" applyNumberFormat="1" applyFont="1" applyAlignment="1">
      <alignment horizontal="lef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25" xfId="0" applyFont="1" applyBorder="1">
      <alignment vertical="center"/>
    </xf>
    <xf numFmtId="0" fontId="5" fillId="0" borderId="26" xfId="0" applyFont="1" applyBorder="1" applyAlignment="1">
      <alignment horizontal="left" vertical="center"/>
    </xf>
    <xf numFmtId="0" fontId="5" fillId="0" borderId="26" xfId="0" applyFont="1" applyBorder="1">
      <alignment vertical="center"/>
    </xf>
    <xf numFmtId="49" fontId="5" fillId="0" borderId="26" xfId="0" applyNumberFormat="1" applyFont="1" applyBorder="1" applyAlignment="1">
      <alignment horizontal="center" vertical="center"/>
    </xf>
    <xf numFmtId="0" fontId="5" fillId="0" borderId="27" xfId="0" applyFont="1" applyBorder="1">
      <alignment vertical="center"/>
    </xf>
    <xf numFmtId="11" fontId="5" fillId="0" borderId="23" xfId="0" applyNumberFormat="1" applyFont="1" applyBorder="1">
      <alignment vertical="center"/>
    </xf>
    <xf numFmtId="11" fontId="5" fillId="0" borderId="24" xfId="0" applyNumberFormat="1" applyFont="1" applyBorder="1">
      <alignment vertical="center"/>
    </xf>
    <xf numFmtId="0" fontId="13" fillId="0" borderId="23" xfId="0" applyFont="1" applyBorder="1">
      <alignment vertical="center"/>
    </xf>
    <xf numFmtId="0" fontId="14" fillId="0" borderId="59" xfId="0" applyFont="1" applyBorder="1" applyAlignment="1">
      <alignment horizontal="left" vertical="center"/>
    </xf>
    <xf numFmtId="0" fontId="14" fillId="0" borderId="60" xfId="0" applyFont="1" applyBorder="1" applyAlignment="1">
      <alignment horizontal="left" vertical="center"/>
    </xf>
    <xf numFmtId="0" fontId="5" fillId="0" borderId="60" xfId="0" applyFont="1" applyBorder="1" applyAlignment="1">
      <alignment horizontal="left" vertical="center" wrapText="1"/>
    </xf>
    <xf numFmtId="0" fontId="14" fillId="5" borderId="60" xfId="0" applyFont="1" applyFill="1" applyBorder="1" applyAlignment="1" applyProtection="1">
      <alignment horizontal="right" vertical="center"/>
      <protection locked="0"/>
    </xf>
    <xf numFmtId="0" fontId="5" fillId="0" borderId="61" xfId="0" applyFont="1" applyBorder="1" applyAlignment="1">
      <alignment horizontal="left" vertical="center"/>
    </xf>
    <xf numFmtId="0" fontId="14" fillId="0" borderId="62" xfId="0" applyFont="1" applyBorder="1" applyAlignment="1">
      <alignment horizontal="left" vertical="center"/>
    </xf>
    <xf numFmtId="0" fontId="14" fillId="0" borderId="63" xfId="0" applyFont="1" applyBorder="1" applyAlignment="1">
      <alignment horizontal="left" vertical="center"/>
    </xf>
    <xf numFmtId="0" fontId="5" fillId="0" borderId="63" xfId="0" applyFont="1" applyBorder="1" applyAlignment="1">
      <alignment horizontal="left" vertical="center" wrapText="1"/>
    </xf>
    <xf numFmtId="0" fontId="14" fillId="5" borderId="63" xfId="0" quotePrefix="1" applyFont="1" applyFill="1" applyBorder="1" applyAlignment="1" applyProtection="1">
      <alignment horizontal="right" vertical="center"/>
      <protection locked="0"/>
    </xf>
    <xf numFmtId="0" fontId="5" fillId="0" borderId="64" xfId="0" applyFont="1" applyBorder="1" applyAlignment="1">
      <alignment horizontal="left" vertical="center"/>
    </xf>
    <xf numFmtId="0" fontId="14" fillId="0" borderId="65" xfId="0" applyFont="1" applyBorder="1" applyAlignment="1">
      <alignment horizontal="left" vertical="center"/>
    </xf>
    <xf numFmtId="0" fontId="14" fillId="0" borderId="66" xfId="0" applyFont="1" applyBorder="1" applyAlignment="1">
      <alignment horizontal="left" vertical="center"/>
    </xf>
    <xf numFmtId="0" fontId="5" fillId="0" borderId="66" xfId="0" applyFont="1" applyBorder="1" applyAlignment="1">
      <alignment horizontal="left" vertical="center" wrapText="1"/>
    </xf>
    <xf numFmtId="0" fontId="14" fillId="5" borderId="66" xfId="0" applyFont="1" applyFill="1" applyBorder="1" applyAlignment="1" applyProtection="1">
      <alignment horizontal="right" vertical="center"/>
      <protection locked="0"/>
    </xf>
    <xf numFmtId="0" fontId="5" fillId="0" borderId="67" xfId="0" applyFont="1" applyBorder="1" applyAlignment="1">
      <alignment horizontal="left" vertical="center"/>
    </xf>
    <xf numFmtId="0" fontId="14" fillId="0" borderId="13" xfId="0" applyFont="1" applyBorder="1" applyAlignment="1">
      <alignment horizontal="left" vertical="center"/>
    </xf>
    <xf numFmtId="0" fontId="5" fillId="0" borderId="13" xfId="0" applyFont="1" applyBorder="1" applyAlignment="1">
      <alignment horizontal="left" vertical="center" wrapText="1"/>
    </xf>
    <xf numFmtId="176" fontId="14" fillId="5" borderId="13" xfId="0" applyNumberFormat="1" applyFont="1" applyFill="1" applyBorder="1" applyAlignment="1" applyProtection="1">
      <alignment horizontal="right" vertical="center"/>
      <protection locked="0"/>
    </xf>
    <xf numFmtId="0" fontId="14" fillId="0" borderId="0" xfId="0" applyFont="1" applyAlignment="1">
      <alignment horizontal="center" vertical="center"/>
    </xf>
    <xf numFmtId="0" fontId="5" fillId="0" borderId="26" xfId="0" applyFont="1" applyBorder="1" applyAlignment="1">
      <alignment vertical="center" wrapText="1"/>
    </xf>
    <xf numFmtId="0" fontId="10" fillId="0" borderId="0" xfId="0" applyFont="1" applyAlignment="1">
      <alignment horizontal="center" vertical="center"/>
    </xf>
    <xf numFmtId="0" fontId="10" fillId="0" borderId="0" xfId="0" applyFont="1">
      <alignment vertical="center"/>
    </xf>
    <xf numFmtId="0" fontId="7"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20" xfId="0" applyFont="1" applyBorder="1">
      <alignment vertical="center"/>
    </xf>
    <xf numFmtId="0" fontId="10" fillId="0" borderId="21" xfId="0" applyFont="1" applyBorder="1">
      <alignment vertical="center"/>
    </xf>
    <xf numFmtId="0" fontId="12" fillId="0" borderId="21" xfId="0" applyFont="1" applyBorder="1">
      <alignment vertical="center"/>
    </xf>
    <xf numFmtId="0" fontId="10" fillId="0" borderId="22" xfId="0" applyFont="1" applyBorder="1">
      <alignment vertical="center"/>
    </xf>
    <xf numFmtId="0" fontId="7" fillId="0" borderId="23" xfId="0" applyFont="1" applyBorder="1">
      <alignment vertical="center"/>
    </xf>
    <xf numFmtId="0" fontId="10" fillId="0" borderId="24" xfId="0" applyFont="1" applyBorder="1">
      <alignment vertical="center"/>
    </xf>
    <xf numFmtId="0" fontId="7" fillId="0" borderId="23" xfId="0" applyFont="1" applyBorder="1" applyAlignment="1">
      <alignment horizontal="left" vertical="center"/>
    </xf>
    <xf numFmtId="0" fontId="5" fillId="0" borderId="24" xfId="0" applyFont="1" applyBorder="1" applyAlignment="1">
      <alignment horizontal="left" vertical="center"/>
    </xf>
    <xf numFmtId="0" fontId="7" fillId="0" borderId="25" xfId="0" applyFont="1" applyBorder="1">
      <alignment vertical="center"/>
    </xf>
    <xf numFmtId="0" fontId="10" fillId="0" borderId="26" xfId="0" applyFont="1" applyBorder="1">
      <alignment vertical="center"/>
    </xf>
    <xf numFmtId="0" fontId="10" fillId="0" borderId="27" xfId="0" applyFont="1" applyBorder="1">
      <alignment vertical="center"/>
    </xf>
    <xf numFmtId="0" fontId="10" fillId="0" borderId="0" xfId="0" applyFont="1" applyAlignment="1">
      <alignment horizontal="left" vertical="center"/>
    </xf>
    <xf numFmtId="0" fontId="30" fillId="0" borderId="0" xfId="3" applyFont="1" applyAlignment="1">
      <alignment horizontal="center" vertical="center" wrapText="1"/>
    </xf>
    <xf numFmtId="0" fontId="31" fillId="0" borderId="0" xfId="0" applyFont="1">
      <alignment vertical="center"/>
    </xf>
    <xf numFmtId="0" fontId="32" fillId="0" borderId="0" xfId="0" applyFont="1">
      <alignment vertical="center"/>
    </xf>
    <xf numFmtId="0" fontId="36" fillId="9" borderId="55" xfId="0" applyFont="1" applyFill="1" applyBorder="1" applyAlignment="1">
      <alignment horizontal="center" vertical="center"/>
    </xf>
    <xf numFmtId="0" fontId="37" fillId="9" borderId="56" xfId="0" applyFont="1" applyFill="1" applyBorder="1" applyAlignment="1">
      <alignment horizontal="center" vertical="center"/>
    </xf>
    <xf numFmtId="0" fontId="37" fillId="9" borderId="56" xfId="0" applyFont="1" applyFill="1" applyBorder="1" applyAlignment="1">
      <alignment horizontal="center" vertical="center" wrapText="1"/>
    </xf>
    <xf numFmtId="0" fontId="37" fillId="9" borderId="52" xfId="0" applyFont="1" applyFill="1" applyBorder="1" applyAlignment="1">
      <alignment horizontal="center" vertical="center"/>
    </xf>
    <xf numFmtId="0" fontId="37" fillId="9" borderId="57" xfId="0" applyFont="1" applyFill="1" applyBorder="1" applyAlignment="1">
      <alignment horizontal="center" vertical="center"/>
    </xf>
    <xf numFmtId="0" fontId="11" fillId="0" borderId="0" xfId="0" applyFont="1" applyAlignment="1">
      <alignment horizontal="center" vertical="center"/>
    </xf>
    <xf numFmtId="0" fontId="10" fillId="6" borderId="53" xfId="0" applyFont="1" applyFill="1" applyBorder="1" applyAlignment="1">
      <alignment horizontal="center" vertical="center"/>
    </xf>
    <xf numFmtId="0" fontId="10" fillId="6" borderId="22" xfId="0" applyFont="1" applyFill="1" applyBorder="1" applyAlignment="1">
      <alignment horizontal="center" vertical="center"/>
    </xf>
    <xf numFmtId="0" fontId="11" fillId="0" borderId="0" xfId="0" applyFont="1" applyAlignment="1">
      <alignment horizontal="left" vertical="center"/>
    </xf>
    <xf numFmtId="0" fontId="7" fillId="0" borderId="25" xfId="0" applyFont="1" applyBorder="1" applyAlignment="1">
      <alignment horizontal="left" vertical="center"/>
    </xf>
    <xf numFmtId="0" fontId="5" fillId="0" borderId="27" xfId="0" applyFont="1" applyBorder="1" applyAlignment="1">
      <alignment horizontal="left" vertical="center"/>
    </xf>
    <xf numFmtId="0" fontId="6" fillId="0" borderId="0" xfId="0" applyFont="1" applyAlignment="1">
      <alignment horizontal="left" vertical="center"/>
    </xf>
    <xf numFmtId="0" fontId="29" fillId="0" borderId="0" xfId="3" applyFont="1" applyAlignment="1">
      <alignment horizontal="center" vertical="center" wrapText="1"/>
    </xf>
    <xf numFmtId="0" fontId="29" fillId="0" borderId="0" xfId="3" applyFont="1" applyAlignment="1">
      <alignment horizontal="center" vertical="center"/>
    </xf>
    <xf numFmtId="0" fontId="14" fillId="0" borderId="91" xfId="0" applyFont="1" applyBorder="1" applyAlignment="1">
      <alignment horizontal="left" vertical="center"/>
    </xf>
    <xf numFmtId="0" fontId="5" fillId="0" borderId="91" xfId="0" applyFont="1" applyBorder="1" applyAlignment="1">
      <alignment horizontal="left" vertical="center" wrapText="1"/>
    </xf>
    <xf numFmtId="0" fontId="14" fillId="5" borderId="91" xfId="0" applyFont="1" applyFill="1" applyBorder="1" applyAlignment="1" applyProtection="1">
      <alignment horizontal="left" vertical="center"/>
      <protection locked="0"/>
    </xf>
    <xf numFmtId="0" fontId="14" fillId="5" borderId="60" xfId="0" applyFont="1" applyFill="1" applyBorder="1" applyAlignment="1" applyProtection="1">
      <alignment horizontal="left" vertical="center"/>
      <protection locked="0"/>
    </xf>
    <xf numFmtId="176" fontId="10" fillId="7" borderId="1" xfId="0" applyNumberFormat="1" applyFont="1" applyFill="1" applyBorder="1" applyAlignment="1" applyProtection="1">
      <alignment horizontal="left" vertical="center"/>
      <protection locked="0"/>
    </xf>
    <xf numFmtId="176" fontId="10" fillId="7" borderId="50" xfId="0" applyNumberFormat="1" applyFont="1" applyFill="1" applyBorder="1" applyAlignment="1" applyProtection="1">
      <alignment horizontal="left" vertical="center"/>
      <protection locked="0"/>
    </xf>
    <xf numFmtId="176" fontId="5" fillId="0" borderId="80" xfId="0" applyNumberFormat="1" applyFont="1" applyBorder="1">
      <alignment vertical="center"/>
    </xf>
    <xf numFmtId="0" fontId="8" fillId="0" borderId="92" xfId="0" applyFont="1" applyBorder="1" applyAlignment="1">
      <alignment horizontal="left" vertical="center"/>
    </xf>
    <xf numFmtId="0" fontId="8" fillId="8" borderId="93" xfId="0" applyFont="1" applyFill="1" applyBorder="1" applyAlignment="1">
      <alignment horizontal="left" vertical="center"/>
    </xf>
    <xf numFmtId="176" fontId="5" fillId="0" borderId="81" xfId="0" applyNumberFormat="1" applyFont="1" applyBorder="1" applyAlignment="1">
      <alignment horizontal="right" vertical="center"/>
    </xf>
    <xf numFmtId="176" fontId="5" fillId="0" borderId="92" xfId="0" applyNumberFormat="1" applyFont="1" applyBorder="1">
      <alignment vertical="center"/>
    </xf>
    <xf numFmtId="176" fontId="5" fillId="0" borderId="92" xfId="0" applyNumberFormat="1" applyFont="1" applyBorder="1" applyAlignment="1">
      <alignment horizontal="right" vertical="center"/>
    </xf>
    <xf numFmtId="176" fontId="15" fillId="0" borderId="92" xfId="0" applyNumberFormat="1" applyFont="1" applyBorder="1">
      <alignment vertical="center"/>
    </xf>
    <xf numFmtId="176" fontId="14" fillId="6" borderId="13" xfId="0" applyNumberFormat="1" applyFont="1" applyFill="1" applyBorder="1" applyAlignment="1">
      <alignment horizontal="right" vertical="center"/>
    </xf>
    <xf numFmtId="3" fontId="5" fillId="0" borderId="0" xfId="0" applyNumberFormat="1" applyFont="1">
      <alignment vertical="center"/>
    </xf>
    <xf numFmtId="0" fontId="15" fillId="0" borderId="0" xfId="0" applyFont="1">
      <alignment vertical="center"/>
    </xf>
    <xf numFmtId="0" fontId="15" fillId="0" borderId="0" xfId="0" applyFont="1" applyAlignment="1">
      <alignment horizontal="right" vertical="center"/>
    </xf>
    <xf numFmtId="11" fontId="42" fillId="0" borderId="0" xfId="0" applyNumberFormat="1" applyFont="1" applyAlignment="1">
      <alignment horizontal="right" vertical="center"/>
    </xf>
    <xf numFmtId="12" fontId="15" fillId="0" borderId="33" xfId="0" applyNumberFormat="1" applyFont="1" applyBorder="1">
      <alignment vertical="center"/>
    </xf>
    <xf numFmtId="11" fontId="42" fillId="0" borderId="94" xfId="0" applyNumberFormat="1" applyFont="1" applyBorder="1">
      <alignment vertical="center"/>
    </xf>
    <xf numFmtId="11" fontId="42" fillId="0" borderId="95" xfId="0" applyNumberFormat="1" applyFont="1" applyBorder="1" applyAlignment="1">
      <alignment vertical="center" wrapText="1"/>
    </xf>
    <xf numFmtId="38" fontId="42" fillId="0" borderId="39" xfId="5" applyFont="1" applyFill="1" applyBorder="1" applyAlignment="1">
      <alignment vertical="center" wrapText="1"/>
    </xf>
    <xf numFmtId="11" fontId="42" fillId="0" borderId="41" xfId="0" applyNumberFormat="1" applyFont="1" applyBorder="1">
      <alignment vertical="center"/>
    </xf>
    <xf numFmtId="11" fontId="42" fillId="0" borderId="44" xfId="0" applyNumberFormat="1" applyFont="1" applyBorder="1" applyAlignment="1">
      <alignment vertical="center" wrapText="1"/>
    </xf>
    <xf numFmtId="11" fontId="42" fillId="0" borderId="71" xfId="0" applyNumberFormat="1" applyFont="1" applyBorder="1">
      <alignment vertical="center"/>
    </xf>
    <xf numFmtId="11" fontId="42" fillId="0" borderId="72" xfId="0" applyNumberFormat="1" applyFont="1" applyBorder="1" applyAlignment="1">
      <alignment vertical="center" wrapText="1"/>
    </xf>
    <xf numFmtId="11" fontId="42" fillId="0" borderId="96" xfId="0" applyNumberFormat="1" applyFont="1" applyBorder="1">
      <alignment vertical="center"/>
    </xf>
    <xf numFmtId="11" fontId="42" fillId="0" borderId="83" xfId="0" applyNumberFormat="1" applyFont="1" applyBorder="1" applyAlignment="1">
      <alignment vertical="center" wrapText="1"/>
    </xf>
    <xf numFmtId="0" fontId="42" fillId="0" borderId="97" xfId="0" applyFont="1" applyBorder="1">
      <alignment vertical="center"/>
    </xf>
    <xf numFmtId="38" fontId="5" fillId="0" borderId="0" xfId="5" applyFont="1" applyBorder="1">
      <alignment vertical="center"/>
    </xf>
    <xf numFmtId="38" fontId="42" fillId="0" borderId="0" xfId="5" applyFont="1" applyFill="1" applyBorder="1" applyAlignment="1">
      <alignment vertical="center"/>
    </xf>
    <xf numFmtId="0" fontId="5" fillId="0" borderId="45" xfId="0" applyFont="1" applyBorder="1" applyAlignment="1">
      <alignment vertical="center" wrapText="1"/>
    </xf>
    <xf numFmtId="0" fontId="43" fillId="0" borderId="20" xfId="4" applyFont="1" applyBorder="1" applyProtection="1">
      <alignment vertical="center"/>
      <protection locked="0"/>
    </xf>
    <xf numFmtId="176" fontId="40" fillId="0" borderId="92" xfId="4" applyNumberFormat="1" applyFont="1" applyFill="1" applyBorder="1" applyProtection="1">
      <alignment vertical="center"/>
    </xf>
    <xf numFmtId="12" fontId="44" fillId="0" borderId="0" xfId="0" applyNumberFormat="1" applyFont="1">
      <alignment vertical="center"/>
    </xf>
    <xf numFmtId="38" fontId="44" fillId="0" borderId="0" xfId="5" applyFont="1" applyBorder="1">
      <alignment vertical="center"/>
    </xf>
    <xf numFmtId="176" fontId="44" fillId="0" borderId="0" xfId="0" applyNumberFormat="1" applyFont="1">
      <alignment vertical="center"/>
    </xf>
    <xf numFmtId="0" fontId="45" fillId="0" borderId="0" xfId="0" applyFont="1">
      <alignment vertical="center"/>
    </xf>
    <xf numFmtId="12" fontId="42" fillId="0" borderId="73" xfId="0" applyNumberFormat="1" applyFont="1" applyBorder="1" applyAlignment="1">
      <alignment horizontal="right" vertical="center"/>
    </xf>
    <xf numFmtId="38" fontId="42" fillId="0" borderId="43" xfId="5" applyFont="1" applyFill="1" applyBorder="1" applyAlignment="1">
      <alignment horizontal="right" vertical="center"/>
    </xf>
    <xf numFmtId="0" fontId="10" fillId="7" borderId="1" xfId="0" applyFont="1" applyFill="1" applyBorder="1" applyAlignment="1" applyProtection="1">
      <alignment horizontal="right" vertical="center"/>
      <protection locked="0"/>
    </xf>
    <xf numFmtId="0" fontId="5" fillId="10" borderId="49" xfId="0" applyFont="1" applyFill="1" applyBorder="1">
      <alignment vertical="center"/>
    </xf>
    <xf numFmtId="0" fontId="5" fillId="10" borderId="44" xfId="0" applyFont="1" applyFill="1" applyBorder="1">
      <alignment vertical="center"/>
    </xf>
    <xf numFmtId="0" fontId="5" fillId="10" borderId="47" xfId="0" applyFont="1" applyFill="1" applyBorder="1">
      <alignment vertical="center"/>
    </xf>
    <xf numFmtId="176" fontId="5" fillId="10" borderId="42" xfId="0" applyNumberFormat="1" applyFont="1" applyFill="1" applyBorder="1">
      <alignment vertical="center"/>
    </xf>
    <xf numFmtId="176" fontId="5" fillId="10" borderId="82" xfId="0" applyNumberFormat="1" applyFont="1" applyFill="1" applyBorder="1">
      <alignment vertical="center"/>
    </xf>
    <xf numFmtId="11" fontId="46" fillId="0" borderId="0" xfId="0" applyNumberFormat="1" applyFont="1">
      <alignment vertical="center"/>
    </xf>
    <xf numFmtId="176" fontId="5" fillId="0" borderId="84" xfId="0" applyNumberFormat="1" applyFont="1" applyBorder="1" applyAlignment="1">
      <alignment horizontal="right" vertical="center"/>
    </xf>
    <xf numFmtId="180" fontId="5" fillId="0" borderId="0" xfId="0" applyNumberFormat="1" applyFont="1">
      <alignment vertical="center"/>
    </xf>
    <xf numFmtId="176" fontId="47" fillId="0" borderId="92" xfId="4" applyNumberFormat="1" applyFont="1" applyFill="1" applyBorder="1" applyProtection="1">
      <alignment vertical="center"/>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0" fontId="48" fillId="0" borderId="0" xfId="0" applyFont="1" applyAlignment="1">
      <alignment horizontal="center" vertical="center"/>
    </xf>
    <xf numFmtId="0" fontId="48" fillId="0" borderId="0" xfId="0" applyFont="1">
      <alignment vertical="center"/>
    </xf>
    <xf numFmtId="0" fontId="49" fillId="0" borderId="0" xfId="0" applyFont="1">
      <alignment vertical="center"/>
    </xf>
    <xf numFmtId="0" fontId="48" fillId="0" borderId="0" xfId="0" applyFont="1" applyAlignment="1">
      <alignment vertical="center" wrapText="1"/>
    </xf>
    <xf numFmtId="0" fontId="44" fillId="0" borderId="0" xfId="0" applyFont="1" applyAlignment="1">
      <alignment vertical="center" wrapText="1"/>
    </xf>
    <xf numFmtId="0" fontId="30" fillId="0" borderId="0" xfId="3" applyFont="1" applyAlignment="1">
      <alignment horizontal="center" vertical="center"/>
    </xf>
    <xf numFmtId="0" fontId="44" fillId="0" borderId="0" xfId="0" applyFont="1">
      <alignment vertical="center"/>
    </xf>
    <xf numFmtId="0" fontId="30" fillId="0" borderId="0" xfId="3" applyFont="1" applyAlignment="1">
      <alignment horizontal="left" vertical="center" wrapText="1"/>
    </xf>
    <xf numFmtId="0" fontId="48" fillId="0" borderId="0" xfId="0" applyFont="1" applyAlignment="1">
      <alignment horizontal="left" vertical="center"/>
    </xf>
    <xf numFmtId="0" fontId="44" fillId="0" borderId="0" xfId="0" applyFont="1" applyAlignment="1">
      <alignment horizontal="left" vertical="center"/>
    </xf>
    <xf numFmtId="0" fontId="37" fillId="9" borderId="52" xfId="0" applyFont="1" applyFill="1" applyBorder="1" applyAlignment="1">
      <alignment horizontal="center" vertical="center" wrapText="1"/>
    </xf>
    <xf numFmtId="0" fontId="50" fillId="9" borderId="52" xfId="0" applyFont="1" applyFill="1" applyBorder="1" applyAlignment="1">
      <alignment horizontal="center" vertical="center" wrapText="1"/>
    </xf>
    <xf numFmtId="0" fontId="50" fillId="9" borderId="56" xfId="0" applyFont="1" applyFill="1" applyBorder="1" applyAlignment="1">
      <alignment horizontal="center" vertical="center" wrapText="1"/>
    </xf>
    <xf numFmtId="0" fontId="51" fillId="0" borderId="0" xfId="0" applyFont="1">
      <alignment vertical="center"/>
    </xf>
    <xf numFmtId="0" fontId="8" fillId="0" borderId="26" xfId="0" applyFont="1" applyBorder="1" applyAlignment="1">
      <alignment horizontal="center" vertical="center"/>
    </xf>
    <xf numFmtId="0" fontId="13" fillId="0" borderId="0" xfId="0" applyFont="1" applyAlignment="1">
      <alignment horizontal="left" vertical="center"/>
    </xf>
    <xf numFmtId="0" fontId="5" fillId="0" borderId="98" xfId="0" applyFont="1" applyBorder="1" applyAlignment="1">
      <alignment horizontal="left" vertical="center" wrapText="1"/>
    </xf>
    <xf numFmtId="0" fontId="5" fillId="0" borderId="99" xfId="0" applyFont="1" applyBorder="1" applyAlignment="1">
      <alignment horizontal="left" vertical="center" wrapText="1"/>
    </xf>
    <xf numFmtId="11" fontId="17" fillId="2" borderId="100" xfId="0" applyNumberFormat="1" applyFont="1" applyFill="1" applyBorder="1" applyAlignment="1">
      <alignment vertical="center" wrapText="1"/>
    </xf>
    <xf numFmtId="0" fontId="5" fillId="0" borderId="9" xfId="0" applyFont="1" applyBorder="1" applyAlignment="1">
      <alignment horizontal="left" vertical="center"/>
    </xf>
    <xf numFmtId="11" fontId="17" fillId="2" borderId="6" xfId="0" applyNumberFormat="1" applyFont="1" applyFill="1" applyBorder="1" applyAlignment="1">
      <alignment vertical="center" wrapText="1"/>
    </xf>
    <xf numFmtId="0" fontId="23" fillId="0" borderId="0" xfId="1" applyFont="1" applyAlignment="1">
      <alignment horizontal="center" vertical="center" wrapText="1"/>
    </xf>
    <xf numFmtId="0" fontId="8" fillId="0" borderId="0" xfId="0" applyFont="1" applyAlignment="1">
      <alignment horizontal="centerContinuous" vertical="center"/>
    </xf>
    <xf numFmtId="11" fontId="17" fillId="2" borderId="102" xfId="0" applyNumberFormat="1" applyFont="1" applyFill="1" applyBorder="1" applyAlignment="1">
      <alignment horizontal="center" vertical="center" wrapText="1"/>
    </xf>
    <xf numFmtId="11" fontId="17" fillId="2" borderId="101" xfId="0" applyNumberFormat="1" applyFont="1" applyFill="1" applyBorder="1" applyAlignment="1">
      <alignment horizontal="center" vertical="center" wrapText="1"/>
    </xf>
    <xf numFmtId="11" fontId="17" fillId="2" borderId="103" xfId="0" applyNumberFormat="1" applyFont="1" applyFill="1" applyBorder="1" applyAlignment="1">
      <alignment horizontal="center" vertical="center" wrapText="1"/>
    </xf>
    <xf numFmtId="0" fontId="19" fillId="6" borderId="28" xfId="1" applyFont="1" applyFill="1" applyBorder="1" applyAlignment="1">
      <alignment horizontal="left" vertical="top" wrapText="1"/>
    </xf>
    <xf numFmtId="0" fontId="19" fillId="6" borderId="3" xfId="1" applyFont="1" applyFill="1" applyBorder="1" applyAlignment="1">
      <alignment horizontal="left" vertical="top" wrapText="1"/>
    </xf>
    <xf numFmtId="0" fontId="19" fillId="6" borderId="4" xfId="1" applyFont="1" applyFill="1" applyBorder="1" applyAlignment="1">
      <alignment horizontal="left" vertical="top" wrapText="1"/>
    </xf>
    <xf numFmtId="176" fontId="19" fillId="6" borderId="28" xfId="1" applyNumberFormat="1" applyFont="1" applyFill="1" applyBorder="1" applyAlignment="1">
      <alignment horizontal="right" vertical="top" wrapText="1"/>
    </xf>
    <xf numFmtId="176" fontId="19" fillId="6" borderId="3" xfId="1" applyNumberFormat="1" applyFont="1" applyFill="1" applyBorder="1" applyAlignment="1">
      <alignment horizontal="right" vertical="top" wrapText="1"/>
    </xf>
    <xf numFmtId="176" fontId="19" fillId="6" borderId="4" xfId="1" applyNumberFormat="1" applyFont="1" applyFill="1" applyBorder="1" applyAlignment="1">
      <alignment horizontal="right" vertical="top" wrapText="1"/>
    </xf>
    <xf numFmtId="0" fontId="23" fillId="0" borderId="0" xfId="1" applyFont="1" applyAlignment="1">
      <alignment horizontal="center" vertical="center" wrapText="1"/>
    </xf>
    <xf numFmtId="0" fontId="26" fillId="6" borderId="28" xfId="1" applyFont="1" applyFill="1" applyBorder="1" applyAlignment="1">
      <alignment horizontal="center" vertical="center" shrinkToFit="1"/>
    </xf>
    <xf numFmtId="0" fontId="26" fillId="6" borderId="4" xfId="1" applyFont="1" applyFill="1" applyBorder="1" applyAlignment="1">
      <alignment horizontal="center" vertical="center" shrinkToFit="1"/>
    </xf>
    <xf numFmtId="0" fontId="2" fillId="6" borderId="28" xfId="1" applyFill="1" applyBorder="1" applyAlignment="1">
      <alignment horizontal="center" vertical="center"/>
    </xf>
    <xf numFmtId="0" fontId="2" fillId="6" borderId="4" xfId="1" applyFill="1" applyBorder="1" applyAlignment="1">
      <alignment horizontal="center" vertical="center"/>
    </xf>
    <xf numFmtId="0" fontId="26" fillId="6" borderId="28" xfId="1" applyFont="1" applyFill="1" applyBorder="1" applyAlignment="1">
      <alignment horizontal="left" vertical="center"/>
    </xf>
    <xf numFmtId="0" fontId="26" fillId="6" borderId="3" xfId="1" applyFont="1" applyFill="1" applyBorder="1" applyAlignment="1">
      <alignment horizontal="left" vertical="center"/>
    </xf>
    <xf numFmtId="0" fontId="26" fillId="6" borderId="4" xfId="1" applyFont="1" applyFill="1" applyBorder="1" applyAlignment="1">
      <alignment horizontal="left" vertical="center"/>
    </xf>
    <xf numFmtId="0" fontId="34" fillId="0" borderId="0" xfId="1" applyFont="1" applyAlignment="1">
      <alignment horizontal="left" vertical="center" wrapText="1"/>
    </xf>
    <xf numFmtId="0" fontId="26" fillId="6" borderId="29" xfId="1" applyFont="1" applyFill="1" applyBorder="1" applyAlignment="1">
      <alignment horizontal="left" vertical="center" wrapText="1" shrinkToFit="1"/>
    </xf>
    <xf numFmtId="0" fontId="26" fillId="6" borderId="30" xfId="1" applyFont="1" applyFill="1" applyBorder="1" applyAlignment="1">
      <alignment horizontal="left" vertical="center" wrapText="1" shrinkToFit="1"/>
    </xf>
    <xf numFmtId="0" fontId="26" fillId="6" borderId="31" xfId="1" applyFont="1" applyFill="1" applyBorder="1" applyAlignment="1">
      <alignment horizontal="left" vertical="center" wrapText="1" shrinkToFit="1"/>
    </xf>
    <xf numFmtId="0" fontId="26" fillId="6" borderId="32" xfId="1" applyFont="1" applyFill="1" applyBorder="1" applyAlignment="1">
      <alignment horizontal="left" vertical="center" wrapText="1" shrinkToFit="1"/>
    </xf>
    <xf numFmtId="0" fontId="26" fillId="6" borderId="0" xfId="1" applyFont="1" applyFill="1" applyAlignment="1">
      <alignment horizontal="left" vertical="center" wrapText="1" shrinkToFit="1"/>
    </xf>
    <xf numFmtId="0" fontId="26" fillId="6" borderId="33" xfId="1" applyFont="1" applyFill="1" applyBorder="1" applyAlignment="1">
      <alignment horizontal="left" vertical="center" wrapText="1" shrinkToFit="1"/>
    </xf>
    <xf numFmtId="0" fontId="26" fillId="6" borderId="34" xfId="1" applyFont="1" applyFill="1" applyBorder="1" applyAlignment="1">
      <alignment horizontal="left" vertical="center" wrapText="1" shrinkToFit="1"/>
    </xf>
    <xf numFmtId="0" fontId="26" fillId="6" borderId="35" xfId="1" applyFont="1" applyFill="1" applyBorder="1" applyAlignment="1">
      <alignment horizontal="left" vertical="center" wrapText="1" shrinkToFit="1"/>
    </xf>
    <xf numFmtId="0" fontId="26" fillId="6" borderId="36" xfId="1" applyFont="1" applyFill="1" applyBorder="1" applyAlignment="1">
      <alignment horizontal="left" vertical="center" wrapText="1" shrinkToFit="1"/>
    </xf>
    <xf numFmtId="0" fontId="19" fillId="0" borderId="0" xfId="1" applyFont="1" applyAlignment="1">
      <alignment horizontal="center" vertical="center"/>
    </xf>
    <xf numFmtId="178" fontId="1" fillId="6" borderId="28"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28" xfId="1" applyFont="1" applyFill="1" applyBorder="1" applyAlignment="1">
      <alignment horizontal="left" vertical="center" shrinkToFit="1"/>
    </xf>
    <xf numFmtId="0" fontId="1" fillId="6" borderId="3" xfId="1" applyFont="1" applyFill="1" applyBorder="1" applyAlignment="1">
      <alignment horizontal="left" vertical="center" shrinkToFit="1"/>
    </xf>
    <xf numFmtId="0" fontId="1" fillId="6" borderId="4" xfId="1" applyFont="1" applyFill="1" applyBorder="1" applyAlignment="1">
      <alignment horizontal="left" vertical="center" shrinkToFit="1"/>
    </xf>
    <xf numFmtId="0" fontId="22" fillId="0" borderId="37" xfId="2" applyFont="1" applyBorder="1" applyAlignment="1">
      <alignment horizontal="center" vertical="center"/>
    </xf>
    <xf numFmtId="0" fontId="22" fillId="0" borderId="38" xfId="2" applyFont="1" applyBorder="1" applyAlignment="1">
      <alignment horizontal="center" vertical="center"/>
    </xf>
    <xf numFmtId="0" fontId="19" fillId="6" borderId="37" xfId="2" applyFont="1" applyFill="1" applyBorder="1" applyAlignment="1">
      <alignment horizontal="center" vertical="center" wrapText="1"/>
    </xf>
    <xf numFmtId="0" fontId="19" fillId="6" borderId="38" xfId="2" applyFont="1" applyFill="1" applyBorder="1" applyAlignment="1">
      <alignment horizontal="center" vertical="center" wrapText="1"/>
    </xf>
    <xf numFmtId="0" fontId="1" fillId="6" borderId="28"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5" fillId="0" borderId="105" xfId="0" applyFont="1" applyBorder="1" applyAlignment="1">
      <alignment horizontal="left" vertical="center"/>
    </xf>
    <xf numFmtId="0" fontId="5" fillId="0" borderId="104" xfId="0" applyFont="1" applyBorder="1" applyAlignment="1">
      <alignment horizontal="left" vertical="center"/>
    </xf>
    <xf numFmtId="0" fontId="5" fillId="11" borderId="106" xfId="0" applyFont="1" applyFill="1" applyBorder="1" applyAlignment="1">
      <alignment horizontal="left" vertical="center"/>
    </xf>
    <xf numFmtId="0" fontId="5" fillId="11" borderId="104" xfId="0" applyFont="1" applyFill="1" applyBorder="1" applyAlignment="1">
      <alignment horizontal="left" vertical="center"/>
    </xf>
    <xf numFmtId="0" fontId="5" fillId="11" borderId="105" xfId="0" applyFont="1" applyFill="1" applyBorder="1" applyAlignment="1">
      <alignment horizontal="left" vertical="center"/>
    </xf>
  </cellXfs>
  <cellStyles count="6">
    <cellStyle name="ハイパーリンク" xfId="4" builtinId="8"/>
    <cellStyle name="桁区切り" xfId="5" builtinId="6"/>
    <cellStyle name="標準" xfId="0" builtinId="0" customBuiltin="1"/>
    <cellStyle name="標準 7" xfId="3" xr:uid="{4DAE3762-FCAF-4258-AA94-FF4BAF47BC4A}"/>
    <cellStyle name="標準 7 2" xfId="1" xr:uid="{1F2A2E40-C0A4-4806-A4DC-8F70F3094BC5}"/>
    <cellStyle name="標準 7 2 7" xfId="2" xr:uid="{62DE0CB3-F6CC-4A9D-B1A9-063DC0EC02C5}"/>
  </cellStyles>
  <dxfs count="251">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solid">
          <bgColor rgb="FFFF0000"/>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ont>
        <color theme="0"/>
      </font>
      <fill>
        <patternFill>
          <bgColor rgb="FFFF0000"/>
        </patternFill>
      </fill>
    </dxf>
    <dxf>
      <font>
        <b/>
        <i val="0"/>
        <color rgb="FFFF0000"/>
      </font>
      <fill>
        <patternFill>
          <bgColor rgb="FFFFCCCC"/>
        </patternFill>
      </fill>
    </dxf>
    <dxf>
      <font>
        <color theme="0"/>
      </font>
      <fill>
        <patternFill>
          <bgColor rgb="FFFF0000"/>
        </patternFill>
      </fill>
    </dxf>
    <dxf>
      <font>
        <color theme="0"/>
      </font>
      <fill>
        <patternFill>
          <bgColor rgb="FFFF0000"/>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s>
  <tableStyles count="0" defaultTableStyle="TableStyleMedium2" defaultPivotStyle="PivotStyleLight16"/>
  <colors>
    <mruColors>
      <color rgb="FFE7F0FF"/>
      <color rgb="FFFDA3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365760</xdr:colOff>
          <xdr:row>24</xdr:row>
          <xdr:rowOff>152400</xdr:rowOff>
        </xdr:from>
        <xdr:to>
          <xdr:col>10</xdr:col>
          <xdr:colOff>807720</xdr:colOff>
          <xdr:row>24</xdr:row>
          <xdr:rowOff>502920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25</xdr:row>
          <xdr:rowOff>144780</xdr:rowOff>
        </xdr:from>
        <xdr:to>
          <xdr:col>10</xdr:col>
          <xdr:colOff>807720</xdr:colOff>
          <xdr:row>25</xdr:row>
          <xdr:rowOff>495300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26</xdr:row>
          <xdr:rowOff>259080</xdr:rowOff>
        </xdr:from>
        <xdr:to>
          <xdr:col>10</xdr:col>
          <xdr:colOff>807720</xdr:colOff>
          <xdr:row>26</xdr:row>
          <xdr:rowOff>609600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27</xdr:row>
          <xdr:rowOff>243840</xdr:rowOff>
        </xdr:from>
        <xdr:to>
          <xdr:col>10</xdr:col>
          <xdr:colOff>807720</xdr:colOff>
          <xdr:row>27</xdr:row>
          <xdr:rowOff>586740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30</xdr:row>
          <xdr:rowOff>411480</xdr:rowOff>
        </xdr:from>
        <xdr:to>
          <xdr:col>10</xdr:col>
          <xdr:colOff>807720</xdr:colOff>
          <xdr:row>32</xdr:row>
          <xdr:rowOff>53340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32</xdr:row>
          <xdr:rowOff>144780</xdr:rowOff>
        </xdr:from>
        <xdr:to>
          <xdr:col>10</xdr:col>
          <xdr:colOff>807720</xdr:colOff>
          <xdr:row>32</xdr:row>
          <xdr:rowOff>495300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33</xdr:row>
          <xdr:rowOff>213360</xdr:rowOff>
        </xdr:from>
        <xdr:to>
          <xdr:col>10</xdr:col>
          <xdr:colOff>807720</xdr:colOff>
          <xdr:row>33</xdr:row>
          <xdr:rowOff>563880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48</xdr:row>
          <xdr:rowOff>38100</xdr:rowOff>
        </xdr:from>
        <xdr:to>
          <xdr:col>10</xdr:col>
          <xdr:colOff>807720</xdr:colOff>
          <xdr:row>48</xdr:row>
          <xdr:rowOff>388620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000-00000A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49</xdr:row>
          <xdr:rowOff>38100</xdr:rowOff>
        </xdr:from>
        <xdr:to>
          <xdr:col>10</xdr:col>
          <xdr:colOff>807720</xdr:colOff>
          <xdr:row>49</xdr:row>
          <xdr:rowOff>388620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000-00000B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50</xdr:row>
          <xdr:rowOff>38100</xdr:rowOff>
        </xdr:from>
        <xdr:to>
          <xdr:col>10</xdr:col>
          <xdr:colOff>807720</xdr:colOff>
          <xdr:row>50</xdr:row>
          <xdr:rowOff>388620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000-00000C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51</xdr:row>
          <xdr:rowOff>38100</xdr:rowOff>
        </xdr:from>
        <xdr:to>
          <xdr:col>10</xdr:col>
          <xdr:colOff>807720</xdr:colOff>
          <xdr:row>51</xdr:row>
          <xdr:rowOff>388620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000-00000D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52</xdr:row>
          <xdr:rowOff>60960</xdr:rowOff>
        </xdr:from>
        <xdr:to>
          <xdr:col>10</xdr:col>
          <xdr:colOff>807720</xdr:colOff>
          <xdr:row>52</xdr:row>
          <xdr:rowOff>411480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000-00000E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53</xdr:row>
          <xdr:rowOff>22860</xdr:rowOff>
        </xdr:from>
        <xdr:to>
          <xdr:col>10</xdr:col>
          <xdr:colOff>807720</xdr:colOff>
          <xdr:row>53</xdr:row>
          <xdr:rowOff>373380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000-00000F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54</xdr:row>
          <xdr:rowOff>38100</xdr:rowOff>
        </xdr:from>
        <xdr:to>
          <xdr:col>10</xdr:col>
          <xdr:colOff>807720</xdr:colOff>
          <xdr:row>54</xdr:row>
          <xdr:rowOff>388620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55</xdr:row>
          <xdr:rowOff>53340</xdr:rowOff>
        </xdr:from>
        <xdr:to>
          <xdr:col>10</xdr:col>
          <xdr:colOff>807720</xdr:colOff>
          <xdr:row>55</xdr:row>
          <xdr:rowOff>396240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56</xdr:row>
          <xdr:rowOff>30480</xdr:rowOff>
        </xdr:from>
        <xdr:to>
          <xdr:col>10</xdr:col>
          <xdr:colOff>807720</xdr:colOff>
          <xdr:row>56</xdr:row>
          <xdr:rowOff>381000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15</xdr:col>
      <xdr:colOff>691565</xdr:colOff>
      <xdr:row>23</xdr:row>
      <xdr:rowOff>0</xdr:rowOff>
    </xdr:from>
    <xdr:to>
      <xdr:col>16</xdr:col>
      <xdr:colOff>1905</xdr:colOff>
      <xdr:row>26</xdr:row>
      <xdr:rowOff>94276</xdr:rowOff>
    </xdr:to>
    <xdr:pic>
      <xdr:nvPicPr>
        <xdr:cNvPr id="2" name="図 1">
          <a:extLst>
            <a:ext uri="{FF2B5EF4-FFF2-40B4-BE49-F238E27FC236}">
              <a16:creationId xmlns:a16="http://schemas.microsoft.com/office/drawing/2014/main" id="{26F6229C-F6B0-4F2D-8B2E-AA5404235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71415" y="5534025"/>
          <a:ext cx="3356560" cy="709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1086509</xdr:colOff>
      <xdr:row>25</xdr:row>
      <xdr:rowOff>141863</xdr:rowOff>
    </xdr:from>
    <xdr:to>
      <xdr:col>6</xdr:col>
      <xdr:colOff>1087245</xdr:colOff>
      <xdr:row>27</xdr:row>
      <xdr:rowOff>92144</xdr:rowOff>
    </xdr:to>
    <xdr:cxnSp macro="">
      <xdr:nvCxnSpPr>
        <xdr:cNvPr id="3" name="直線コネクタ 7">
          <a:extLst>
            <a:ext uri="{FF2B5EF4-FFF2-40B4-BE49-F238E27FC236}">
              <a16:creationId xmlns:a16="http://schemas.microsoft.com/office/drawing/2014/main" id="{5D8540B2-1130-47A1-B015-2FFCC751475E}"/>
            </a:ext>
          </a:extLst>
        </xdr:cNvPr>
        <xdr:cNvCxnSpPr/>
      </xdr:nvCxnSpPr>
      <xdr:spPr>
        <a:xfrm flipH="1" flipV="1">
          <a:off x="13268984" y="6094988"/>
          <a:ext cx="736" cy="36938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838200</xdr:colOff>
      <xdr:row>23</xdr:row>
      <xdr:rowOff>131375</xdr:rowOff>
    </xdr:from>
    <xdr:to>
      <xdr:col>7</xdr:col>
      <xdr:colOff>247291</xdr:colOff>
      <xdr:row>25</xdr:row>
      <xdr:rowOff>142055</xdr:rowOff>
    </xdr:to>
    <xdr:sp macro="" textlink="">
      <xdr:nvSpPr>
        <xdr:cNvPr id="4" name="Text Box 4">
          <a:extLst>
            <a:ext uri="{FF2B5EF4-FFF2-40B4-BE49-F238E27FC236}">
              <a16:creationId xmlns:a16="http://schemas.microsoft.com/office/drawing/2014/main" id="{3BAEDE58-80A4-47C5-9E6A-EBE2908FA15F}"/>
            </a:ext>
          </a:extLst>
        </xdr:cNvPr>
        <xdr:cNvSpPr txBox="1">
          <a:spLocks noChangeArrowheads="1"/>
        </xdr:cNvSpPr>
      </xdr:nvSpPr>
      <xdr:spPr bwMode="auto">
        <a:xfrm>
          <a:off x="10915650" y="5665400"/>
          <a:ext cx="3619141" cy="42978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1656754</xdr:colOff>
      <xdr:row>25</xdr:row>
      <xdr:rowOff>146218</xdr:rowOff>
    </xdr:from>
    <xdr:to>
      <xdr:col>7</xdr:col>
      <xdr:colOff>1656755</xdr:colOff>
      <xdr:row>27</xdr:row>
      <xdr:rowOff>70399</xdr:rowOff>
    </xdr:to>
    <xdr:cxnSp macro="">
      <xdr:nvCxnSpPr>
        <xdr:cNvPr id="5" name="直線コネクタ 7">
          <a:extLst>
            <a:ext uri="{FF2B5EF4-FFF2-40B4-BE49-F238E27FC236}">
              <a16:creationId xmlns:a16="http://schemas.microsoft.com/office/drawing/2014/main" id="{B6C7E437-986D-43F8-9D11-D609BBC46EBE}"/>
            </a:ext>
          </a:extLst>
        </xdr:cNvPr>
        <xdr:cNvCxnSpPr/>
      </xdr:nvCxnSpPr>
      <xdr:spPr>
        <a:xfrm flipH="1" flipV="1">
          <a:off x="15944254" y="6099343"/>
          <a:ext cx="1" cy="34328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97045</xdr:colOff>
      <xdr:row>25</xdr:row>
      <xdr:rowOff>190907</xdr:rowOff>
    </xdr:from>
    <xdr:to>
      <xdr:col>1</xdr:col>
      <xdr:colOff>97045</xdr:colOff>
      <xdr:row>28</xdr:row>
      <xdr:rowOff>115533</xdr:rowOff>
    </xdr:to>
    <xdr:cxnSp macro="">
      <xdr:nvCxnSpPr>
        <xdr:cNvPr id="7" name="直線コネクタ 7">
          <a:extLst>
            <a:ext uri="{FF2B5EF4-FFF2-40B4-BE49-F238E27FC236}">
              <a16:creationId xmlns:a16="http://schemas.microsoft.com/office/drawing/2014/main" id="{54D3E7E5-0DED-43DD-B8C8-1F43A3285BE5}"/>
            </a:ext>
          </a:extLst>
        </xdr:cNvPr>
        <xdr:cNvCxnSpPr/>
      </xdr:nvCxnSpPr>
      <xdr:spPr>
        <a:xfrm flipV="1">
          <a:off x="725695" y="6144032"/>
          <a:ext cx="0" cy="112477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135732</xdr:colOff>
      <xdr:row>25</xdr:row>
      <xdr:rowOff>130309</xdr:rowOff>
    </xdr:from>
    <xdr:to>
      <xdr:col>14</xdr:col>
      <xdr:colOff>135732</xdr:colOff>
      <xdr:row>27</xdr:row>
      <xdr:rowOff>76162</xdr:rowOff>
    </xdr:to>
    <xdr:cxnSp macro="">
      <xdr:nvCxnSpPr>
        <xdr:cNvPr id="8" name="直線コネクタ 7">
          <a:extLst>
            <a:ext uri="{FF2B5EF4-FFF2-40B4-BE49-F238E27FC236}">
              <a16:creationId xmlns:a16="http://schemas.microsoft.com/office/drawing/2014/main" id="{BAA5E504-9595-4850-AE92-9E01DB160F43}"/>
            </a:ext>
          </a:extLst>
        </xdr:cNvPr>
        <xdr:cNvCxnSpPr/>
      </xdr:nvCxnSpPr>
      <xdr:spPr>
        <a:xfrm flipV="1">
          <a:off x="28129707" y="6083434"/>
          <a:ext cx="0" cy="36495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282795</xdr:colOff>
      <xdr:row>22</xdr:row>
      <xdr:rowOff>36587</xdr:rowOff>
    </xdr:from>
    <xdr:to>
      <xdr:col>15</xdr:col>
      <xdr:colOff>282795</xdr:colOff>
      <xdr:row>27</xdr:row>
      <xdr:rowOff>83742</xdr:rowOff>
    </xdr:to>
    <xdr:cxnSp macro="">
      <xdr:nvCxnSpPr>
        <xdr:cNvPr id="10" name="直線コネクタ 7">
          <a:extLst>
            <a:ext uri="{FF2B5EF4-FFF2-40B4-BE49-F238E27FC236}">
              <a16:creationId xmlns:a16="http://schemas.microsoft.com/office/drawing/2014/main" id="{9B07E117-7195-4E14-9354-D90D58CB7338}"/>
            </a:ext>
          </a:extLst>
        </xdr:cNvPr>
        <xdr:cNvCxnSpPr/>
      </xdr:nvCxnSpPr>
      <xdr:spPr>
        <a:xfrm flipH="1" flipV="1">
          <a:off x="30381795" y="5361062"/>
          <a:ext cx="0" cy="109490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23</xdr:row>
      <xdr:rowOff>9525</xdr:rowOff>
    </xdr:from>
    <xdr:to>
      <xdr:col>4</xdr:col>
      <xdr:colOff>1533525</xdr:colOff>
      <xdr:row>25</xdr:row>
      <xdr:rowOff>181720</xdr:rowOff>
    </xdr:to>
    <xdr:sp macro="" textlink="">
      <xdr:nvSpPr>
        <xdr:cNvPr id="13" name="Text Box 4">
          <a:extLst>
            <a:ext uri="{FF2B5EF4-FFF2-40B4-BE49-F238E27FC236}">
              <a16:creationId xmlns:a16="http://schemas.microsoft.com/office/drawing/2014/main" id="{15AF5A4E-A892-4C81-8F97-4C768D8CA284}"/>
            </a:ext>
          </a:extLst>
        </xdr:cNvPr>
        <xdr:cNvSpPr txBox="1">
          <a:spLocks noChangeArrowheads="1"/>
        </xdr:cNvSpPr>
      </xdr:nvSpPr>
      <xdr:spPr bwMode="auto">
        <a:xfrm>
          <a:off x="628650" y="5543550"/>
          <a:ext cx="6819900" cy="591295"/>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1362075</xdr:colOff>
      <xdr:row>23</xdr:row>
      <xdr:rowOff>133350</xdr:rowOff>
    </xdr:from>
    <xdr:to>
      <xdr:col>10</xdr:col>
      <xdr:colOff>2076450</xdr:colOff>
      <xdr:row>25</xdr:row>
      <xdr:rowOff>169164</xdr:rowOff>
    </xdr:to>
    <xdr:sp macro="" textlink="">
      <xdr:nvSpPr>
        <xdr:cNvPr id="14" name="Text Box 4">
          <a:extLst>
            <a:ext uri="{FF2B5EF4-FFF2-40B4-BE49-F238E27FC236}">
              <a16:creationId xmlns:a16="http://schemas.microsoft.com/office/drawing/2014/main" id="{BC3DF2D7-F800-464E-A2FF-AC0F67A4FE48}"/>
            </a:ext>
            <a:ext uri="{147F2762-F138-4A5C-976F-8EAC2B608ADB}">
              <a16:predDERef xmlns:a16="http://schemas.microsoft.com/office/drawing/2014/main" pred="{DB657708-1BA0-B422-4130-AA9E4BD12906}"/>
            </a:ext>
          </a:extLst>
        </xdr:cNvPr>
        <xdr:cNvSpPr txBox="1">
          <a:spLocks noChangeArrowheads="1"/>
        </xdr:cNvSpPr>
      </xdr:nvSpPr>
      <xdr:spPr bwMode="auto">
        <a:xfrm>
          <a:off x="15649575" y="5667375"/>
          <a:ext cx="4972050" cy="45491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12</xdr:col>
      <xdr:colOff>114300</xdr:colOff>
      <xdr:row>24</xdr:row>
      <xdr:rowOff>0</xdr:rowOff>
    </xdr:from>
    <xdr:to>
      <xdr:col>14</xdr:col>
      <xdr:colOff>890837</xdr:colOff>
      <xdr:row>25</xdr:row>
      <xdr:rowOff>168861</xdr:rowOff>
    </xdr:to>
    <xdr:sp macro="" textlink="">
      <xdr:nvSpPr>
        <xdr:cNvPr id="15" name="Text Box 4">
          <a:extLst>
            <a:ext uri="{FF2B5EF4-FFF2-40B4-BE49-F238E27FC236}">
              <a16:creationId xmlns:a16="http://schemas.microsoft.com/office/drawing/2014/main" id="{0B0FCA58-E9E0-4541-BC57-056839D37B2C}"/>
            </a:ext>
            <a:ext uri="{147F2762-F138-4A5C-976F-8EAC2B608ADB}">
              <a16:predDERef xmlns:a16="http://schemas.microsoft.com/office/drawing/2014/main" pred="{DB657708-1BA0-B422-4130-AA9E4BD12906}"/>
            </a:ext>
          </a:extLst>
        </xdr:cNvPr>
        <xdr:cNvSpPr txBox="1">
          <a:spLocks noChangeArrowheads="1"/>
        </xdr:cNvSpPr>
      </xdr:nvSpPr>
      <xdr:spPr bwMode="auto">
        <a:xfrm>
          <a:off x="23898225" y="5743575"/>
          <a:ext cx="4986587" cy="3784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0</xdr:colOff>
      <xdr:row>19</xdr:row>
      <xdr:rowOff>95250</xdr:rowOff>
    </xdr:from>
    <xdr:to>
      <xdr:col>15</xdr:col>
      <xdr:colOff>4098734</xdr:colOff>
      <xdr:row>22</xdr:row>
      <xdr:rowOff>86349</xdr:rowOff>
    </xdr:to>
    <xdr:sp macro="" textlink="">
      <xdr:nvSpPr>
        <xdr:cNvPr id="16" name="Text Box 4">
          <a:extLst>
            <a:ext uri="{FF2B5EF4-FFF2-40B4-BE49-F238E27FC236}">
              <a16:creationId xmlns:a16="http://schemas.microsoft.com/office/drawing/2014/main" id="{97B4CD85-27C3-44C0-8F7B-E842763C68CA}"/>
            </a:ext>
          </a:extLst>
        </xdr:cNvPr>
        <xdr:cNvSpPr txBox="1">
          <a:spLocks noChangeArrowheads="1"/>
        </xdr:cNvSpPr>
      </xdr:nvSpPr>
      <xdr:spPr bwMode="auto">
        <a:xfrm>
          <a:off x="30099000" y="4791075"/>
          <a:ext cx="409873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695602</xdr:colOff>
      <xdr:row>23</xdr:row>
      <xdr:rowOff>0</xdr:rowOff>
    </xdr:from>
    <xdr:to>
      <xdr:col>12</xdr:col>
      <xdr:colOff>0</xdr:colOff>
      <xdr:row>26</xdr:row>
      <xdr:rowOff>76402</xdr:rowOff>
    </xdr:to>
    <xdr:pic>
      <xdr:nvPicPr>
        <xdr:cNvPr id="2" name="図 1">
          <a:extLst>
            <a:ext uri="{FF2B5EF4-FFF2-40B4-BE49-F238E27FC236}">
              <a16:creationId xmlns:a16="http://schemas.microsoft.com/office/drawing/2014/main" id="{E5C39C90-6F72-4917-8644-CA54812BE5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84452" y="5534025"/>
          <a:ext cx="3352523" cy="7050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1240982</xdr:colOff>
      <xdr:row>25</xdr:row>
      <xdr:rowOff>25049</xdr:rowOff>
    </xdr:from>
    <xdr:to>
      <xdr:col>6</xdr:col>
      <xdr:colOff>1240982</xdr:colOff>
      <xdr:row>27</xdr:row>
      <xdr:rowOff>44827</xdr:rowOff>
    </xdr:to>
    <xdr:cxnSp macro="">
      <xdr:nvCxnSpPr>
        <xdr:cNvPr id="3" name="直線コネクタ 7">
          <a:extLst>
            <a:ext uri="{FF2B5EF4-FFF2-40B4-BE49-F238E27FC236}">
              <a16:creationId xmlns:a16="http://schemas.microsoft.com/office/drawing/2014/main" id="{2EE70725-C159-4448-B891-2C1B73DDA84D}"/>
            </a:ext>
          </a:extLst>
        </xdr:cNvPr>
        <xdr:cNvCxnSpPr/>
      </xdr:nvCxnSpPr>
      <xdr:spPr>
        <a:xfrm flipH="1" flipV="1">
          <a:off x="13423457" y="5978174"/>
          <a:ext cx="0" cy="4388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4130323</xdr:colOff>
      <xdr:row>23</xdr:row>
      <xdr:rowOff>126705</xdr:rowOff>
    </xdr:from>
    <xdr:to>
      <xdr:col>6</xdr:col>
      <xdr:colOff>1697879</xdr:colOff>
      <xdr:row>25</xdr:row>
      <xdr:rowOff>124115</xdr:rowOff>
    </xdr:to>
    <xdr:sp macro="" textlink="">
      <xdr:nvSpPr>
        <xdr:cNvPr id="4" name="Text Box 4">
          <a:extLst>
            <a:ext uri="{FF2B5EF4-FFF2-40B4-BE49-F238E27FC236}">
              <a16:creationId xmlns:a16="http://schemas.microsoft.com/office/drawing/2014/main" id="{67B3D72E-1A4C-45D0-BC39-7C1136050C6D}"/>
            </a:ext>
          </a:extLst>
        </xdr:cNvPr>
        <xdr:cNvSpPr txBox="1">
          <a:spLocks noChangeArrowheads="1"/>
        </xdr:cNvSpPr>
      </xdr:nvSpPr>
      <xdr:spPr bwMode="auto">
        <a:xfrm>
          <a:off x="10045348" y="5660730"/>
          <a:ext cx="3835006" cy="41651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1844072</xdr:colOff>
      <xdr:row>25</xdr:row>
      <xdr:rowOff>123933</xdr:rowOff>
    </xdr:from>
    <xdr:to>
      <xdr:col>7</xdr:col>
      <xdr:colOff>1844072</xdr:colOff>
      <xdr:row>27</xdr:row>
      <xdr:rowOff>51008</xdr:rowOff>
    </xdr:to>
    <xdr:cxnSp macro="">
      <xdr:nvCxnSpPr>
        <xdr:cNvPr id="5" name="直線コネクタ 7">
          <a:extLst>
            <a:ext uri="{FF2B5EF4-FFF2-40B4-BE49-F238E27FC236}">
              <a16:creationId xmlns:a16="http://schemas.microsoft.com/office/drawing/2014/main" id="{B9F1D28A-C28E-44F6-94A3-81C881DDA239}"/>
            </a:ext>
          </a:extLst>
        </xdr:cNvPr>
        <xdr:cNvCxnSpPr/>
      </xdr:nvCxnSpPr>
      <xdr:spPr>
        <a:xfrm flipH="1" flipV="1">
          <a:off x="16131572" y="6077058"/>
          <a:ext cx="0" cy="34617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130556</xdr:colOff>
      <xdr:row>25</xdr:row>
      <xdr:rowOff>46333</xdr:rowOff>
    </xdr:from>
    <xdr:to>
      <xdr:col>1</xdr:col>
      <xdr:colOff>130556</xdr:colOff>
      <xdr:row>28</xdr:row>
      <xdr:rowOff>163377</xdr:rowOff>
    </xdr:to>
    <xdr:cxnSp macro="">
      <xdr:nvCxnSpPr>
        <xdr:cNvPr id="7" name="直線コネクタ 7">
          <a:extLst>
            <a:ext uri="{FF2B5EF4-FFF2-40B4-BE49-F238E27FC236}">
              <a16:creationId xmlns:a16="http://schemas.microsoft.com/office/drawing/2014/main" id="{04138D04-2183-4D55-922A-D2C334D46991}"/>
            </a:ext>
          </a:extLst>
        </xdr:cNvPr>
        <xdr:cNvCxnSpPr/>
      </xdr:nvCxnSpPr>
      <xdr:spPr>
        <a:xfrm flipV="1">
          <a:off x="759206" y="5999458"/>
          <a:ext cx="0" cy="116479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136081</xdr:colOff>
      <xdr:row>22</xdr:row>
      <xdr:rowOff>12095</xdr:rowOff>
    </xdr:from>
    <xdr:to>
      <xdr:col>11</xdr:col>
      <xdr:colOff>136081</xdr:colOff>
      <xdr:row>27</xdr:row>
      <xdr:rowOff>50113</xdr:rowOff>
    </xdr:to>
    <xdr:cxnSp macro="">
      <xdr:nvCxnSpPr>
        <xdr:cNvPr id="8" name="直線コネクタ 7">
          <a:extLst>
            <a:ext uri="{FF2B5EF4-FFF2-40B4-BE49-F238E27FC236}">
              <a16:creationId xmlns:a16="http://schemas.microsoft.com/office/drawing/2014/main" id="{837084CB-80ED-4251-9F36-28490B9B5283}"/>
            </a:ext>
          </a:extLst>
        </xdr:cNvPr>
        <xdr:cNvCxnSpPr/>
      </xdr:nvCxnSpPr>
      <xdr:spPr>
        <a:xfrm flipH="1" flipV="1">
          <a:off x="25929781" y="5336570"/>
          <a:ext cx="0" cy="108576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99060</xdr:rowOff>
    </xdr:from>
    <xdr:to>
      <xdr:col>4</xdr:col>
      <xdr:colOff>1577340</xdr:colOff>
      <xdr:row>25</xdr:row>
      <xdr:rowOff>48370</xdr:rowOff>
    </xdr:to>
    <xdr:sp macro="" textlink="">
      <xdr:nvSpPr>
        <xdr:cNvPr id="12" name="Text Box 4">
          <a:extLst>
            <a:ext uri="{FF2B5EF4-FFF2-40B4-BE49-F238E27FC236}">
              <a16:creationId xmlns:a16="http://schemas.microsoft.com/office/drawing/2014/main" id="{25F5068B-B1E2-4C4A-9372-344CFFB124B9}"/>
            </a:ext>
          </a:extLst>
        </xdr:cNvPr>
        <xdr:cNvSpPr txBox="1">
          <a:spLocks noChangeArrowheads="1"/>
        </xdr:cNvSpPr>
      </xdr:nvSpPr>
      <xdr:spPr bwMode="auto">
        <a:xfrm>
          <a:off x="624840" y="5463540"/>
          <a:ext cx="6858000" cy="566530"/>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1409700</xdr:colOff>
      <xdr:row>23</xdr:row>
      <xdr:rowOff>106680</xdr:rowOff>
    </xdr:from>
    <xdr:to>
      <xdr:col>9</xdr:col>
      <xdr:colOff>1196340</xdr:colOff>
      <xdr:row>25</xdr:row>
      <xdr:rowOff>150114</xdr:rowOff>
    </xdr:to>
    <xdr:sp macro="" textlink="">
      <xdr:nvSpPr>
        <xdr:cNvPr id="13" name="Text Box 4">
          <a:extLst>
            <a:ext uri="{FF2B5EF4-FFF2-40B4-BE49-F238E27FC236}">
              <a16:creationId xmlns:a16="http://schemas.microsoft.com/office/drawing/2014/main" id="{257CB2C4-32AD-4125-A5BF-D2ACFBF47EB0}"/>
            </a:ext>
            <a:ext uri="{147F2762-F138-4A5C-976F-8EAC2B608ADB}">
              <a16:predDERef xmlns:a16="http://schemas.microsoft.com/office/drawing/2014/main" pred="{DB657708-1BA0-B422-4130-AA9E4BD12906}"/>
            </a:ext>
          </a:extLst>
        </xdr:cNvPr>
        <xdr:cNvSpPr txBox="1">
          <a:spLocks noChangeArrowheads="1"/>
        </xdr:cNvSpPr>
      </xdr:nvSpPr>
      <xdr:spPr bwMode="auto">
        <a:xfrm>
          <a:off x="15681960" y="5676900"/>
          <a:ext cx="5021580" cy="45491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11</xdr:col>
      <xdr:colOff>0</xdr:colOff>
      <xdr:row>19</xdr:row>
      <xdr:rowOff>106680</xdr:rowOff>
    </xdr:from>
    <xdr:to>
      <xdr:col>11</xdr:col>
      <xdr:colOff>4098734</xdr:colOff>
      <xdr:row>22</xdr:row>
      <xdr:rowOff>101589</xdr:rowOff>
    </xdr:to>
    <xdr:sp macro="" textlink="">
      <xdr:nvSpPr>
        <xdr:cNvPr id="14" name="Text Box 4">
          <a:extLst>
            <a:ext uri="{FF2B5EF4-FFF2-40B4-BE49-F238E27FC236}">
              <a16:creationId xmlns:a16="http://schemas.microsoft.com/office/drawing/2014/main" id="{B35F85FC-B5CF-408E-8C99-05D742E53EEE}"/>
            </a:ext>
          </a:extLst>
        </xdr:cNvPr>
        <xdr:cNvSpPr txBox="1">
          <a:spLocks noChangeArrowheads="1"/>
        </xdr:cNvSpPr>
      </xdr:nvSpPr>
      <xdr:spPr bwMode="auto">
        <a:xfrm>
          <a:off x="25770840" y="4846320"/>
          <a:ext cx="409873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698781</xdr:colOff>
      <xdr:row>23</xdr:row>
      <xdr:rowOff>0</xdr:rowOff>
    </xdr:from>
    <xdr:to>
      <xdr:col>17</xdr:col>
      <xdr:colOff>835</xdr:colOff>
      <xdr:row>26</xdr:row>
      <xdr:rowOff>60398</xdr:rowOff>
    </xdr:to>
    <xdr:pic>
      <xdr:nvPicPr>
        <xdr:cNvPr id="2" name="図 1">
          <a:extLst>
            <a:ext uri="{FF2B5EF4-FFF2-40B4-BE49-F238E27FC236}">
              <a16:creationId xmlns:a16="http://schemas.microsoft.com/office/drawing/2014/main" id="{1FF18070-4F4F-4D25-B217-6DBDFBDD9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26381" y="5534025"/>
          <a:ext cx="3349344" cy="685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1067481</xdr:colOff>
      <xdr:row>25</xdr:row>
      <xdr:rowOff>125116</xdr:rowOff>
    </xdr:from>
    <xdr:to>
      <xdr:col>8</xdr:col>
      <xdr:colOff>1067481</xdr:colOff>
      <xdr:row>27</xdr:row>
      <xdr:rowOff>72414</xdr:rowOff>
    </xdr:to>
    <xdr:cxnSp macro="">
      <xdr:nvCxnSpPr>
        <xdr:cNvPr id="3" name="直線コネクタ 7">
          <a:extLst>
            <a:ext uri="{FF2B5EF4-FFF2-40B4-BE49-F238E27FC236}">
              <a16:creationId xmlns:a16="http://schemas.microsoft.com/office/drawing/2014/main" id="{956CFEAD-27E4-46A9-B487-E2AA78D3705B}"/>
            </a:ext>
          </a:extLst>
        </xdr:cNvPr>
        <xdr:cNvCxnSpPr/>
      </xdr:nvCxnSpPr>
      <xdr:spPr>
        <a:xfrm flipH="1" flipV="1">
          <a:off x="15402606" y="6078241"/>
          <a:ext cx="0" cy="36639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822961</xdr:colOff>
      <xdr:row>23</xdr:row>
      <xdr:rowOff>83320</xdr:rowOff>
    </xdr:from>
    <xdr:to>
      <xdr:col>9</xdr:col>
      <xdr:colOff>288783</xdr:colOff>
      <xdr:row>25</xdr:row>
      <xdr:rowOff>125308</xdr:rowOff>
    </xdr:to>
    <xdr:sp macro="" textlink="">
      <xdr:nvSpPr>
        <xdr:cNvPr id="4" name="Text Box 4">
          <a:extLst>
            <a:ext uri="{FF2B5EF4-FFF2-40B4-BE49-F238E27FC236}">
              <a16:creationId xmlns:a16="http://schemas.microsoft.com/office/drawing/2014/main" id="{970BEB15-FBF3-4F1E-95DE-18ADE74BFECB}"/>
            </a:ext>
          </a:extLst>
        </xdr:cNvPr>
        <xdr:cNvSpPr txBox="1">
          <a:spLocks noChangeArrowheads="1"/>
        </xdr:cNvSpPr>
      </xdr:nvSpPr>
      <xdr:spPr bwMode="auto">
        <a:xfrm>
          <a:off x="13037821" y="5645920"/>
          <a:ext cx="3672062" cy="453468"/>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9</xdr:col>
      <xdr:colOff>1835333</xdr:colOff>
      <xdr:row>25</xdr:row>
      <xdr:rowOff>119946</xdr:rowOff>
    </xdr:from>
    <xdr:to>
      <xdr:col>9</xdr:col>
      <xdr:colOff>1835334</xdr:colOff>
      <xdr:row>27</xdr:row>
      <xdr:rowOff>48764</xdr:rowOff>
    </xdr:to>
    <xdr:cxnSp macro="">
      <xdr:nvCxnSpPr>
        <xdr:cNvPr id="5" name="直線コネクタ 7">
          <a:extLst>
            <a:ext uri="{FF2B5EF4-FFF2-40B4-BE49-F238E27FC236}">
              <a16:creationId xmlns:a16="http://schemas.microsoft.com/office/drawing/2014/main" id="{E6E9AE1E-D102-468D-B0F2-E5CB2C0F48FD}"/>
            </a:ext>
          </a:extLst>
        </xdr:cNvPr>
        <xdr:cNvCxnSpPr/>
      </xdr:nvCxnSpPr>
      <xdr:spPr>
        <a:xfrm flipH="1" flipV="1">
          <a:off x="18256433" y="6094026"/>
          <a:ext cx="1" cy="35553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31309</xdr:rowOff>
    </xdr:from>
    <xdr:to>
      <xdr:col>1</xdr:col>
      <xdr:colOff>97795</xdr:colOff>
      <xdr:row>28</xdr:row>
      <xdr:rowOff>123993</xdr:rowOff>
    </xdr:to>
    <xdr:cxnSp macro="">
      <xdr:nvCxnSpPr>
        <xdr:cNvPr id="7" name="直線コネクタ 7">
          <a:extLst>
            <a:ext uri="{FF2B5EF4-FFF2-40B4-BE49-F238E27FC236}">
              <a16:creationId xmlns:a16="http://schemas.microsoft.com/office/drawing/2014/main" id="{EF8037FD-5942-4EAA-83F7-947BE6761693}"/>
            </a:ext>
          </a:extLst>
        </xdr:cNvPr>
        <xdr:cNvCxnSpPr/>
      </xdr:nvCxnSpPr>
      <xdr:spPr>
        <a:xfrm flipV="1">
          <a:off x="726445" y="5984434"/>
          <a:ext cx="0" cy="114043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1025901</xdr:colOff>
      <xdr:row>25</xdr:row>
      <xdr:rowOff>101028</xdr:rowOff>
    </xdr:from>
    <xdr:to>
      <xdr:col>15</xdr:col>
      <xdr:colOff>1025901</xdr:colOff>
      <xdr:row>27</xdr:row>
      <xdr:rowOff>57686</xdr:rowOff>
    </xdr:to>
    <xdr:cxnSp macro="">
      <xdr:nvCxnSpPr>
        <xdr:cNvPr id="8" name="直線コネクタ 7">
          <a:extLst>
            <a:ext uri="{FF2B5EF4-FFF2-40B4-BE49-F238E27FC236}">
              <a16:creationId xmlns:a16="http://schemas.microsoft.com/office/drawing/2014/main" id="{524115FF-53C1-4969-A233-19B2A2D37662}"/>
            </a:ext>
          </a:extLst>
        </xdr:cNvPr>
        <xdr:cNvCxnSpPr/>
      </xdr:nvCxnSpPr>
      <xdr:spPr>
        <a:xfrm flipH="1" flipV="1">
          <a:off x="30096201" y="6054153"/>
          <a:ext cx="0" cy="37575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286525</xdr:colOff>
      <xdr:row>21</xdr:row>
      <xdr:rowOff>149574</xdr:rowOff>
    </xdr:from>
    <xdr:to>
      <xdr:col>16</xdr:col>
      <xdr:colOff>286525</xdr:colOff>
      <xdr:row>27</xdr:row>
      <xdr:rowOff>59723</xdr:rowOff>
    </xdr:to>
    <xdr:cxnSp macro="">
      <xdr:nvCxnSpPr>
        <xdr:cNvPr id="10" name="直線コネクタ 7">
          <a:extLst>
            <a:ext uri="{FF2B5EF4-FFF2-40B4-BE49-F238E27FC236}">
              <a16:creationId xmlns:a16="http://schemas.microsoft.com/office/drawing/2014/main" id="{23056515-D0E6-4FB4-B91E-0B23F507E4AD}"/>
            </a:ext>
          </a:extLst>
        </xdr:cNvPr>
        <xdr:cNvCxnSpPr/>
      </xdr:nvCxnSpPr>
      <xdr:spPr>
        <a:xfrm flipH="1" flipV="1">
          <a:off x="31461850" y="5264499"/>
          <a:ext cx="0" cy="116744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23</xdr:row>
      <xdr:rowOff>22860</xdr:rowOff>
    </xdr:from>
    <xdr:to>
      <xdr:col>4</xdr:col>
      <xdr:colOff>1455420</xdr:colOff>
      <xdr:row>25</xdr:row>
      <xdr:rowOff>139810</xdr:rowOff>
    </xdr:to>
    <xdr:sp macro="" textlink="">
      <xdr:nvSpPr>
        <xdr:cNvPr id="14" name="Text Box 4">
          <a:extLst>
            <a:ext uri="{FF2B5EF4-FFF2-40B4-BE49-F238E27FC236}">
              <a16:creationId xmlns:a16="http://schemas.microsoft.com/office/drawing/2014/main" id="{9497D8D2-FAF2-4006-864D-85A15EE2D0A8}"/>
            </a:ext>
          </a:extLst>
        </xdr:cNvPr>
        <xdr:cNvSpPr txBox="1">
          <a:spLocks noChangeArrowheads="1"/>
        </xdr:cNvSpPr>
      </xdr:nvSpPr>
      <xdr:spPr bwMode="auto">
        <a:xfrm>
          <a:off x="624840" y="5585460"/>
          <a:ext cx="6736080" cy="528430"/>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9</xdr:col>
      <xdr:colOff>1181100</xdr:colOff>
      <xdr:row>23</xdr:row>
      <xdr:rowOff>83820</xdr:rowOff>
    </xdr:from>
    <xdr:to>
      <xdr:col>13</xdr:col>
      <xdr:colOff>784860</xdr:colOff>
      <xdr:row>25</xdr:row>
      <xdr:rowOff>127254</xdr:rowOff>
    </xdr:to>
    <xdr:sp macro="" textlink="">
      <xdr:nvSpPr>
        <xdr:cNvPr id="15" name="Text Box 4">
          <a:extLst>
            <a:ext uri="{FF2B5EF4-FFF2-40B4-BE49-F238E27FC236}">
              <a16:creationId xmlns:a16="http://schemas.microsoft.com/office/drawing/2014/main" id="{E5283F2B-C30B-4E86-8185-5BE77408B430}"/>
            </a:ext>
            <a:ext uri="{147F2762-F138-4A5C-976F-8EAC2B608ADB}">
              <a16:predDERef xmlns:a16="http://schemas.microsoft.com/office/drawing/2014/main" pred="{DB657708-1BA0-B422-4130-AA9E4BD12906}"/>
            </a:ext>
          </a:extLst>
        </xdr:cNvPr>
        <xdr:cNvSpPr txBox="1">
          <a:spLocks noChangeArrowheads="1"/>
        </xdr:cNvSpPr>
      </xdr:nvSpPr>
      <xdr:spPr bwMode="auto">
        <a:xfrm>
          <a:off x="17602200" y="5646420"/>
          <a:ext cx="4930140" cy="45491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4236720</xdr:colOff>
      <xdr:row>23</xdr:row>
      <xdr:rowOff>144780</xdr:rowOff>
    </xdr:from>
    <xdr:to>
      <xdr:col>15</xdr:col>
      <xdr:colOff>1921442</xdr:colOff>
      <xdr:row>25</xdr:row>
      <xdr:rowOff>111711</xdr:rowOff>
    </xdr:to>
    <xdr:sp macro="" textlink="">
      <xdr:nvSpPr>
        <xdr:cNvPr id="16" name="Text Box 4">
          <a:extLst>
            <a:ext uri="{FF2B5EF4-FFF2-40B4-BE49-F238E27FC236}">
              <a16:creationId xmlns:a16="http://schemas.microsoft.com/office/drawing/2014/main" id="{9F9C967D-E261-4BA9-8A3D-7EAA5CD1D567}"/>
            </a:ext>
            <a:ext uri="{147F2762-F138-4A5C-976F-8EAC2B608ADB}">
              <a16:predDERef xmlns:a16="http://schemas.microsoft.com/office/drawing/2014/main" pred="{DB657708-1BA0-B422-4130-AA9E4BD12906}"/>
            </a:ext>
          </a:extLst>
        </xdr:cNvPr>
        <xdr:cNvSpPr txBox="1">
          <a:spLocks noChangeArrowheads="1"/>
        </xdr:cNvSpPr>
      </xdr:nvSpPr>
      <xdr:spPr bwMode="auto">
        <a:xfrm>
          <a:off x="25984200" y="5707380"/>
          <a:ext cx="4977062" cy="3784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19</xdr:row>
      <xdr:rowOff>99060</xdr:rowOff>
    </xdr:from>
    <xdr:to>
      <xdr:col>16</xdr:col>
      <xdr:colOff>4098734</xdr:colOff>
      <xdr:row>22</xdr:row>
      <xdr:rowOff>101589</xdr:rowOff>
    </xdr:to>
    <xdr:sp macro="" textlink="">
      <xdr:nvSpPr>
        <xdr:cNvPr id="17" name="Text Box 4">
          <a:extLst>
            <a:ext uri="{FF2B5EF4-FFF2-40B4-BE49-F238E27FC236}">
              <a16:creationId xmlns:a16="http://schemas.microsoft.com/office/drawing/2014/main" id="{A030AA73-C0A1-41EA-AD3C-767682AACB77}"/>
            </a:ext>
          </a:extLst>
        </xdr:cNvPr>
        <xdr:cNvSpPr txBox="1">
          <a:spLocks noChangeArrowheads="1"/>
        </xdr:cNvSpPr>
      </xdr:nvSpPr>
      <xdr:spPr bwMode="auto">
        <a:xfrm>
          <a:off x="31142940" y="4838700"/>
          <a:ext cx="409873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699246</xdr:colOff>
      <xdr:row>23</xdr:row>
      <xdr:rowOff>0</xdr:rowOff>
    </xdr:from>
    <xdr:to>
      <xdr:col>17</xdr:col>
      <xdr:colOff>0</xdr:colOff>
      <xdr:row>26</xdr:row>
      <xdr:rowOff>55062</xdr:rowOff>
    </xdr:to>
    <xdr:pic>
      <xdr:nvPicPr>
        <xdr:cNvPr id="2" name="図 1">
          <a:extLst>
            <a:ext uri="{FF2B5EF4-FFF2-40B4-BE49-F238E27FC236}">
              <a16:creationId xmlns:a16="http://schemas.microsoft.com/office/drawing/2014/main" id="{F8725288-D214-449D-8558-0501CBFB71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88896" y="5772150"/>
          <a:ext cx="3348879" cy="689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1068701</xdr:colOff>
      <xdr:row>25</xdr:row>
      <xdr:rowOff>103883</xdr:rowOff>
    </xdr:from>
    <xdr:to>
      <xdr:col>6</xdr:col>
      <xdr:colOff>1068701</xdr:colOff>
      <xdr:row>27</xdr:row>
      <xdr:rowOff>66352</xdr:rowOff>
    </xdr:to>
    <xdr:cxnSp macro="">
      <xdr:nvCxnSpPr>
        <xdr:cNvPr id="53" name="直線コネクタ 7">
          <a:extLst>
            <a:ext uri="{FF2B5EF4-FFF2-40B4-BE49-F238E27FC236}">
              <a16:creationId xmlns:a16="http://schemas.microsoft.com/office/drawing/2014/main" id="{208FE95D-952A-4BF4-BDAB-3C7C470C62B9}"/>
            </a:ext>
          </a:extLst>
        </xdr:cNvPr>
        <xdr:cNvCxnSpPr/>
      </xdr:nvCxnSpPr>
      <xdr:spPr>
        <a:xfrm flipH="1" flipV="1">
          <a:off x="13410496" y="6421319"/>
          <a:ext cx="0" cy="38580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1013604</xdr:colOff>
      <xdr:row>23</xdr:row>
      <xdr:rowOff>97082</xdr:rowOff>
    </xdr:from>
    <xdr:to>
      <xdr:col>7</xdr:col>
      <xdr:colOff>245499</xdr:colOff>
      <xdr:row>25</xdr:row>
      <xdr:rowOff>104075</xdr:rowOff>
    </xdr:to>
    <xdr:sp macro="" textlink="">
      <xdr:nvSpPr>
        <xdr:cNvPr id="54" name="Text Box 4">
          <a:extLst>
            <a:ext uri="{FF2B5EF4-FFF2-40B4-BE49-F238E27FC236}">
              <a16:creationId xmlns:a16="http://schemas.microsoft.com/office/drawing/2014/main" id="{B919ECCC-F132-4C15-8281-5A70E36D9D96}"/>
            </a:ext>
          </a:extLst>
        </xdr:cNvPr>
        <xdr:cNvSpPr txBox="1">
          <a:spLocks noChangeArrowheads="1"/>
        </xdr:cNvSpPr>
      </xdr:nvSpPr>
      <xdr:spPr bwMode="auto">
        <a:xfrm>
          <a:off x="11084944" y="5963044"/>
          <a:ext cx="3609800" cy="423937"/>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1845461</xdr:colOff>
      <xdr:row>25</xdr:row>
      <xdr:rowOff>85264</xdr:rowOff>
    </xdr:from>
    <xdr:to>
      <xdr:col>7</xdr:col>
      <xdr:colOff>1845462</xdr:colOff>
      <xdr:row>27</xdr:row>
      <xdr:rowOff>48303</xdr:rowOff>
    </xdr:to>
    <xdr:cxnSp macro="">
      <xdr:nvCxnSpPr>
        <xdr:cNvPr id="55" name="直線コネクタ 7">
          <a:extLst>
            <a:ext uri="{FF2B5EF4-FFF2-40B4-BE49-F238E27FC236}">
              <a16:creationId xmlns:a16="http://schemas.microsoft.com/office/drawing/2014/main" id="{3AA070F1-3589-4583-B400-7E512F00ECE0}"/>
            </a:ext>
          </a:extLst>
        </xdr:cNvPr>
        <xdr:cNvCxnSpPr/>
      </xdr:nvCxnSpPr>
      <xdr:spPr>
        <a:xfrm flipH="1" flipV="1">
          <a:off x="16295782" y="6402700"/>
          <a:ext cx="1" cy="38637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140074</xdr:colOff>
      <xdr:row>24</xdr:row>
      <xdr:rowOff>123818</xdr:rowOff>
    </xdr:from>
    <xdr:to>
      <xdr:col>1</xdr:col>
      <xdr:colOff>140074</xdr:colOff>
      <xdr:row>28</xdr:row>
      <xdr:rowOff>196725</xdr:rowOff>
    </xdr:to>
    <xdr:cxnSp macro="">
      <xdr:nvCxnSpPr>
        <xdr:cNvPr id="57" name="直線コネクタ 7">
          <a:extLst>
            <a:ext uri="{FF2B5EF4-FFF2-40B4-BE49-F238E27FC236}">
              <a16:creationId xmlns:a16="http://schemas.microsoft.com/office/drawing/2014/main" id="{7EE8F136-EF37-4A41-ABD7-8708E5BC24E3}"/>
            </a:ext>
          </a:extLst>
        </xdr:cNvPr>
        <xdr:cNvCxnSpPr/>
      </xdr:nvCxnSpPr>
      <xdr:spPr>
        <a:xfrm flipV="1">
          <a:off x="769248" y="6074758"/>
          <a:ext cx="0" cy="133125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125687</xdr:colOff>
      <xdr:row>25</xdr:row>
      <xdr:rowOff>112942</xdr:rowOff>
    </xdr:from>
    <xdr:to>
      <xdr:col>15</xdr:col>
      <xdr:colOff>125687</xdr:colOff>
      <xdr:row>27</xdr:row>
      <xdr:rowOff>112893</xdr:rowOff>
    </xdr:to>
    <xdr:cxnSp macro="">
      <xdr:nvCxnSpPr>
        <xdr:cNvPr id="58" name="直線コネクタ 7">
          <a:extLst>
            <a:ext uri="{FF2B5EF4-FFF2-40B4-BE49-F238E27FC236}">
              <a16:creationId xmlns:a16="http://schemas.microsoft.com/office/drawing/2014/main" id="{F38F2FA7-1B2C-4EBF-84E4-9C00F329F181}"/>
            </a:ext>
          </a:extLst>
        </xdr:cNvPr>
        <xdr:cNvCxnSpPr/>
      </xdr:nvCxnSpPr>
      <xdr:spPr>
        <a:xfrm flipV="1">
          <a:off x="30386612" y="6351817"/>
          <a:ext cx="0" cy="41905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326291</xdr:colOff>
      <xdr:row>22</xdr:row>
      <xdr:rowOff>76935</xdr:rowOff>
    </xdr:from>
    <xdr:to>
      <xdr:col>16</xdr:col>
      <xdr:colOff>326291</xdr:colOff>
      <xdr:row>27</xdr:row>
      <xdr:rowOff>114237</xdr:rowOff>
    </xdr:to>
    <xdr:cxnSp macro="">
      <xdr:nvCxnSpPr>
        <xdr:cNvPr id="60" name="直線コネクタ 7">
          <a:extLst>
            <a:ext uri="{FF2B5EF4-FFF2-40B4-BE49-F238E27FC236}">
              <a16:creationId xmlns:a16="http://schemas.microsoft.com/office/drawing/2014/main" id="{AC4E0C85-89E9-494B-AF58-9CBF91F2E5C2}"/>
            </a:ext>
          </a:extLst>
        </xdr:cNvPr>
        <xdr:cNvCxnSpPr/>
      </xdr:nvCxnSpPr>
      <xdr:spPr>
        <a:xfrm flipH="1" flipV="1">
          <a:off x="32703150" y="5710525"/>
          <a:ext cx="0" cy="114448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129763</xdr:colOff>
      <xdr:row>24</xdr:row>
      <xdr:rowOff>124567</xdr:rowOff>
    </xdr:from>
    <xdr:to>
      <xdr:col>2</xdr:col>
      <xdr:colOff>593784</xdr:colOff>
      <xdr:row>24</xdr:row>
      <xdr:rowOff>124567</xdr:rowOff>
    </xdr:to>
    <xdr:cxnSp macro="">
      <xdr:nvCxnSpPr>
        <xdr:cNvPr id="64" name="直線コネクタ 63">
          <a:extLst>
            <a:ext uri="{FF2B5EF4-FFF2-40B4-BE49-F238E27FC236}">
              <a16:creationId xmlns:a16="http://schemas.microsoft.com/office/drawing/2014/main" id="{4CE6B57C-405C-DCBD-D964-29697C296380}"/>
            </a:ext>
          </a:extLst>
        </xdr:cNvPr>
        <xdr:cNvCxnSpPr/>
      </xdr:nvCxnSpPr>
      <xdr:spPr>
        <a:xfrm>
          <a:off x="757019" y="6118347"/>
          <a:ext cx="1544295" cy="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23</xdr:row>
      <xdr:rowOff>71887</xdr:rowOff>
    </xdr:from>
    <xdr:to>
      <xdr:col>4</xdr:col>
      <xdr:colOff>2422585</xdr:colOff>
      <xdr:row>25</xdr:row>
      <xdr:rowOff>158355</xdr:rowOff>
    </xdr:to>
    <xdr:sp macro="" textlink="">
      <xdr:nvSpPr>
        <xdr:cNvPr id="3" name="Text Box 4">
          <a:extLst>
            <a:ext uri="{FF2B5EF4-FFF2-40B4-BE49-F238E27FC236}">
              <a16:creationId xmlns:a16="http://schemas.microsoft.com/office/drawing/2014/main" id="{0A3D6E7F-E967-4B74-90AA-BA9F6A98382D}"/>
            </a:ext>
          </a:extLst>
        </xdr:cNvPr>
        <xdr:cNvSpPr txBox="1">
          <a:spLocks noChangeArrowheads="1"/>
        </xdr:cNvSpPr>
      </xdr:nvSpPr>
      <xdr:spPr bwMode="auto">
        <a:xfrm>
          <a:off x="1696528" y="5937849"/>
          <a:ext cx="6635151" cy="50341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1322718</xdr:colOff>
      <xdr:row>23</xdr:row>
      <xdr:rowOff>86265</xdr:rowOff>
    </xdr:from>
    <xdr:to>
      <xdr:col>10</xdr:col>
      <xdr:colOff>1890622</xdr:colOff>
      <xdr:row>25</xdr:row>
      <xdr:rowOff>124235</xdr:rowOff>
    </xdr:to>
    <xdr:sp macro="" textlink="">
      <xdr:nvSpPr>
        <xdr:cNvPr id="4" name="Text Box 4">
          <a:extLst>
            <a:ext uri="{FF2B5EF4-FFF2-40B4-BE49-F238E27FC236}">
              <a16:creationId xmlns:a16="http://schemas.microsoft.com/office/drawing/2014/main" id="{0E1DBE7D-F62F-4F2C-A463-43762FEE1E7F}"/>
            </a:ext>
            <a:ext uri="{147F2762-F138-4A5C-976F-8EAC2B608ADB}">
              <a16:predDERef xmlns:a16="http://schemas.microsoft.com/office/drawing/2014/main" pred="{DB657708-1BA0-B422-4130-AA9E4BD12906}"/>
            </a:ext>
          </a:extLst>
        </xdr:cNvPr>
        <xdr:cNvSpPr txBox="1">
          <a:spLocks noChangeArrowheads="1"/>
        </xdr:cNvSpPr>
      </xdr:nvSpPr>
      <xdr:spPr bwMode="auto">
        <a:xfrm>
          <a:off x="15771963" y="5952227"/>
          <a:ext cx="4816414" cy="45491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416944</xdr:colOff>
      <xdr:row>23</xdr:row>
      <xdr:rowOff>172530</xdr:rowOff>
    </xdr:from>
    <xdr:to>
      <xdr:col>15</xdr:col>
      <xdr:colOff>1120336</xdr:colOff>
      <xdr:row>25</xdr:row>
      <xdr:rowOff>133997</xdr:rowOff>
    </xdr:to>
    <xdr:sp macro="" textlink="">
      <xdr:nvSpPr>
        <xdr:cNvPr id="5" name="Text Box 4">
          <a:extLst>
            <a:ext uri="{FF2B5EF4-FFF2-40B4-BE49-F238E27FC236}">
              <a16:creationId xmlns:a16="http://schemas.microsoft.com/office/drawing/2014/main" id="{6D914551-51D4-4494-9CF9-A945C370C868}"/>
            </a:ext>
            <a:ext uri="{147F2762-F138-4A5C-976F-8EAC2B608ADB}">
              <a16:predDERef xmlns:a16="http://schemas.microsoft.com/office/drawing/2014/main" pred="{DB657708-1BA0-B422-4130-AA9E4BD12906}"/>
            </a:ext>
          </a:extLst>
        </xdr:cNvPr>
        <xdr:cNvSpPr txBox="1">
          <a:spLocks noChangeArrowheads="1"/>
        </xdr:cNvSpPr>
      </xdr:nvSpPr>
      <xdr:spPr bwMode="auto">
        <a:xfrm>
          <a:off x="26454340" y="6038492"/>
          <a:ext cx="4915958" cy="3784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20</xdr:row>
      <xdr:rowOff>28756</xdr:rowOff>
    </xdr:from>
    <xdr:to>
      <xdr:col>16</xdr:col>
      <xdr:colOff>4098734</xdr:colOff>
      <xdr:row>22</xdr:row>
      <xdr:rowOff>130920</xdr:rowOff>
    </xdr:to>
    <xdr:sp macro="" textlink="">
      <xdr:nvSpPr>
        <xdr:cNvPr id="6" name="Text Box 4">
          <a:extLst>
            <a:ext uri="{FF2B5EF4-FFF2-40B4-BE49-F238E27FC236}">
              <a16:creationId xmlns:a16="http://schemas.microsoft.com/office/drawing/2014/main" id="{C749F809-EF94-4A55-926C-B22FC0BD5890}"/>
            </a:ext>
          </a:extLst>
        </xdr:cNvPr>
        <xdr:cNvSpPr txBox="1">
          <a:spLocks noChangeArrowheads="1"/>
        </xdr:cNvSpPr>
      </xdr:nvSpPr>
      <xdr:spPr bwMode="auto">
        <a:xfrm>
          <a:off x="32356245" y="5118341"/>
          <a:ext cx="409873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98060A5-6F21-4AAD-92B3-E54E1E2A03D4}" name="外注費" displayName="外注費" ref="B28:P48" totalsRowShown="0" headerRowDxfId="250" dataDxfId="248" headerRowBorderDxfId="249" tableBorderDxfId="247">
  <autoFilter ref="B28:P48" xr:uid="{C9B4DD6D-A4C5-4E34-8148-99BF6FE342E7}"/>
  <tableColumns count="15">
    <tableColumn id="1" xr3:uid="{EDD5074E-5DC0-422C-BB94-7D23DE06113F}" name="経費No." dataDxfId="246">
      <calculatedColumnFormula>IF(C29="","",_xlfn.XLOOKUP(C29,経費NO.!$C$2:$C$17,経費NO.!$B$2:$B$17)&amp;"_"&amp;COUNTIF($C$29:C29,C29))</calculatedColumnFormula>
    </tableColumn>
    <tableColumn id="2" xr3:uid="{579DCB76-8398-4F5C-B0EA-5C07A9155DC3}" name="経費区分" dataDxfId="245"/>
    <tableColumn id="3" xr3:uid="{12E58899-13BD-4BB4-A007-C8DB30AA48BA}" name="経費名" dataDxfId="244"/>
    <tableColumn id="4" xr3:uid="{E22DCC22-AD4F-4936-8F17-641BE12E5FF8}" name="経費の内容と必要性" dataDxfId="243"/>
    <tableColumn id="5" xr3:uid="{04D9A1DF-8C48-4A9B-BABF-8873753820ED}" name="本見積先_x000a_（発注予定先）" dataDxfId="242"/>
    <tableColumn id="6" xr3:uid="{48FD66D1-CB0C-43E2-B43D-363096E3B55C}" name="(本見積)補助事業に要する経費（税抜き）" dataDxfId="241"/>
    <tableColumn id="7" xr3:uid="{7E5407C4-D30E-48FB-9137-62C4BC03B18A}" name="(本見積)補助対象経費_x000a_（税抜き）" dataDxfId="240"/>
    <tableColumn id="8" xr3:uid="{24FAC22B-A5FF-4940-BB97-308335591328}" name="見積依頼書" dataDxfId="239"/>
    <tableColumn id="9" xr3:uid="{CFBC09C4-5B6B-4AE5-84F1-96AC268B32CA}" name="見積書" dataDxfId="238"/>
    <tableColumn id="16" xr3:uid="{98D73764-AFDF-48E3-B40F-AFD21D0E73ED}" name="発注予定先の選定理由" dataDxfId="237"/>
    <tableColumn id="10" xr3:uid="{432BFDAD-4D91-4454-8930-3AB14A16A2CF}" name="相見積書" dataDxfId="236"/>
    <tableColumn id="11" xr3:uid="{86470E0B-F076-4B37-8174-8248AF3A7189}" name="補足証憑_x000a_(2者以上の断り証憑/国内唯一の提供先である証憑)" dataDxfId="235"/>
    <tableColumn id="13" xr3:uid="{CDF48B95-A92B-49F3-9D76-9FB2B8BB963C}" name="相見積先" dataDxfId="234"/>
    <tableColumn id="14" xr3:uid="{2AC97C88-7C9C-422D-B82C-BA7CC8666E2A}" name="(相見積)補助対象経費（税抜き）" dataDxfId="233"/>
    <tableColumn id="15" xr3:uid="{9521650A-FB60-4685-BE6A-EDDF8642F995}" name="備考（連絡欄）" dataDxfId="232"/>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781CFAC-5297-418B-8C72-6494C7D4243A}" name="謝金" displayName="謝金" ref="B28:L48" totalsRowShown="0" headerRowDxfId="231" dataDxfId="229" headerRowBorderDxfId="230" tableBorderDxfId="228" totalsRowBorderDxfId="227">
  <autoFilter ref="B28:L48" xr:uid="{77837E83-DBFB-4C98-975E-264F9C263271}"/>
  <tableColumns count="11">
    <tableColumn id="1" xr3:uid="{8C3FCAA8-BF4E-4A03-995F-CFDB7FC58A2A}" name="経費No." dataDxfId="226">
      <calculatedColumnFormula>IF(C29="","",_xlfn.XLOOKUP(C29,経費NO.!$C$2:$C$17,経費NO.!$B$2:$B$17)&amp;"_"&amp;COUNTIF($C$29:C29,C29))</calculatedColumnFormula>
    </tableColumn>
    <tableColumn id="2" xr3:uid="{4D5BF7E2-8958-4680-8287-D558F6F58575}" name="経費区分" dataDxfId="225"/>
    <tableColumn id="3" xr3:uid="{6844A3C8-9EB4-4C25-A540-EF713589659B}" name="経費名" dataDxfId="224"/>
    <tableColumn id="4" xr3:uid="{100C9781-6F88-4961-AF3A-C81FD8B3A9CC}" name="経費の内容と必要性" dataDxfId="223"/>
    <tableColumn id="5" xr3:uid="{E077CF21-7E2B-4B8E-BFF2-E6D947E80A9D}" name="依頼先の専門家名" dataDxfId="222"/>
    <tableColumn id="6" xr3:uid="{DB2F75A1-99EF-4C25-BB33-A09111C96B78}" name="(本見積)補助事業に要する経費（税抜き）" dataDxfId="221"/>
    <tableColumn id="7" xr3:uid="{D18DC429-43CE-430A-B7AF-2345447C758B}" name="(本見積)補助対象経費_x000a_（税抜き）" dataDxfId="220"/>
    <tableColumn id="8" xr3:uid="{C0EFC7D3-93FA-4035-8094-151460027034}" name="専門家等への依頼状・就任依頼書" dataDxfId="219"/>
    <tableColumn id="9" xr3:uid="{143BB2D0-869D-4899-8BA8-2C7CE1F7FC46}" name="補足証憑_x000a_(専門家の職位等を確認できる資料)" dataDxfId="218"/>
    <tableColumn id="10" xr3:uid="{3FB29FDE-2AF3-4782-AF4F-F54415E60E21}" name="補足証憑_x000a_(基準謝金単価を確認できる資料)" dataDxfId="217"/>
    <tableColumn id="11" xr3:uid="{D66951D4-4188-46A2-B3F1-2F68E0903656}" name="備考（連絡欄）" dataDxfId="216"/>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8526D9B-EA5F-4F6E-BBA6-25A2EE3C3BCA}" name="旅費" displayName="旅費" ref="B28:Q48" totalsRowShown="0" headerRowDxfId="215" dataDxfId="213" headerRowBorderDxfId="214" tableBorderDxfId="212">
  <autoFilter ref="B28:Q48" xr:uid="{A7658C7B-26A4-430A-B435-08B345B2A039}"/>
  <tableColumns count="16">
    <tableColumn id="1" xr3:uid="{2DA98952-5F68-4ABB-820D-EB31A0DC5B8D}" name="経費No." dataDxfId="211">
      <calculatedColumnFormula>IF(C29="","",_xlfn.XLOOKUP(C29,経費NO.!$C$2:$C$17,経費NO.!$B$2:$B$17)&amp;"_"&amp;COUNTIF($C$29:C29,C29))</calculatedColumnFormula>
    </tableColumn>
    <tableColumn id="2" xr3:uid="{58F78D15-AC8D-4CCE-B4D6-5BA72E4C46B9}" name="経費区分" dataDxfId="210"/>
    <tableColumn id="3" xr3:uid="{37EFD246-1089-4720-94DF-08BA70F4956A}" name="経費名" dataDxfId="209"/>
    <tableColumn id="4" xr3:uid="{A8D5F013-1419-423C-B815-5705FFEDBFF6}" name="経費の内容と必要性" dataDxfId="208"/>
    <tableColumn id="5" xr3:uid="{9BD1DDBC-1B27-432E-9E33-7EF6EC39565E}" name="旅行代理店の利用" dataDxfId="207"/>
    <tableColumn id="6" xr3:uid="{0782F0D0-3C24-47A4-BB9B-C568224A0045}" name="ビジネスパックの利用" dataDxfId="206"/>
    <tableColumn id="7" xr3:uid="{90E7B700-FBA1-4446-AF23-0ECBB8C40379}" name="本見積先_x000a_（発注予定先）" dataDxfId="205"/>
    <tableColumn id="8" xr3:uid="{BEB4A4A5-CC13-4D1B-A796-DF56134144BF}" name="(本見積)補助事業に要する経費（税抜き）" dataDxfId="204"/>
    <tableColumn id="9" xr3:uid="{1F5B8D10-A95B-4C91-9C1A-7D9F99A19D73}" name="(本見積)補助対象経費_x000a_（税抜き）" dataDxfId="203"/>
    <tableColumn id="10" xr3:uid="{593427BC-B3D9-4C95-A817-D27421A0DD09}" name="見積依頼書" dataDxfId="202"/>
    <tableColumn id="11" xr3:uid="{113AF774-5EF0-4AD1-A422-BC2C493392ED}" name="見積書" dataDxfId="201"/>
    <tableColumn id="12" xr3:uid="{F687BAF8-4E7C-4F7B-BC40-1855750BEC0D}" name="相見積書" dataDxfId="200"/>
    <tableColumn id="13" xr3:uid="{04D4DEAD-3FD9-42E5-B6B3-635F5C35E2CF}" name="補足証憑_x000a_(ビジネスパックの内容・正規交通料金が確認できる資料)" dataDxfId="199"/>
    <tableColumn id="14" xr3:uid="{5DA40FA2-0D64-4A0F-A70F-D5DFC2C3D6C0}" name="相見積先" dataDxfId="198"/>
    <tableColumn id="15" xr3:uid="{C9D050B4-AB6F-4A62-85F4-795E56B81B98}" name="(相見積)補助対象経費_x000a_（税抜き）" dataDxfId="197"/>
    <tableColumn id="16" xr3:uid="{780D7246-FACE-416C-AB87-F07FF3033767}" name="備考（連絡欄）" dataDxfId="196"/>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B93C40-9F74-4350-B098-1F6158687CD8}" name="廃業費" displayName="廃業費" ref="B28:Q48" totalsRowShown="0" headerRowDxfId="195" dataDxfId="193" headerRowBorderDxfId="194" tableBorderDxfId="192">
  <autoFilter ref="B28:Q48" xr:uid="{6EDF59C0-2BA9-478D-9880-3F640F9ED78B}"/>
  <tableColumns count="16">
    <tableColumn id="1" xr3:uid="{B9977375-338E-42D4-B2C0-707273BB9D9C}" name="経費No." dataDxfId="191">
      <calculatedColumnFormula>IF(C29="","",_xlfn.XLOOKUP(C29,経費NO.!$C$2:$C$17,経費NO.!$B$2:$B$17)&amp;"_"&amp;COUNTIF($C$29:C29,C29))</calculatedColumnFormula>
    </tableColumn>
    <tableColumn id="2" xr3:uid="{2F499339-A96F-4169-AB0B-5A1951D2EBD0}" name="経費区分" dataDxfId="190"/>
    <tableColumn id="3" xr3:uid="{BFD8CB5B-C2CA-46C5-98C8-25414F6FB1A7}" name="経費名" dataDxfId="189"/>
    <tableColumn id="4" xr3:uid="{C4C8B2AF-FF98-4F26-8E30-55F4007B5078}" name="経費の内容と必要性" dataDxfId="188"/>
    <tableColumn id="5" xr3:uid="{7E4ACB9F-3770-419E-B2DE-5C6D95B8D63D}" name="本見積先（発注予定先）" dataDxfId="187"/>
    <tableColumn id="6" xr3:uid="{81767187-D198-4BC9-ADDD-5FEE64B62ED9}" name="(本見積)補助事業に要する経費（税抜き）" dataDxfId="186"/>
    <tableColumn id="7" xr3:uid="{AE0F4AB0-8FF5-49BF-A6E6-D64831445DF3}" name="(本見積)補助対象経費_x000a_（税抜き）" dataDxfId="185"/>
    <tableColumn id="8" xr3:uid="{370751AF-B303-4079-B427-F9AB345CC2EC}" name="見積依頼書" dataDxfId="184"/>
    <tableColumn id="9" xr3:uid="{4719319F-8E1A-4685-B82F-BC783176D2EA}" name="見積書" dataDxfId="183"/>
    <tableColumn id="16" xr3:uid="{5CE7F214-4CBA-4647-9B77-54D2541E2714}" name="発注予定先の選定理由" dataDxfId="182"/>
    <tableColumn id="10" xr3:uid="{677315A1-A105-493C-A581-1E577868A57A}" name="相見積書" dataDxfId="181"/>
    <tableColumn id="11" xr3:uid="{87658CD6-4001-4EBD-9D5A-D2F024879DF3}" name="補足証憑_x000a_(2者以上の断り証憑)" dataDxfId="180"/>
    <tableColumn id="12" xr3:uid="{023C9907-05B5-4512-A446-7F7EE93AF91C}" name="契約書_x000a_(現行締結済)" dataDxfId="179"/>
    <tableColumn id="13" xr3:uid="{93F741B2-FF6A-4BE5-922F-190B813C28EF}" name="相見積先" dataDxfId="178"/>
    <tableColumn id="14" xr3:uid="{255C0B1B-9BDF-4194-80E5-A6E6ECEFC2A2}" name="(相見積)補助対象経費（税抜き）" dataDxfId="177"/>
    <tableColumn id="15" xr3:uid="{5ACA5CB9-440A-4063-95D7-CE2F0FD529B9}" name="備考（連絡欄）" dataDxfId="176"/>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Q63"/>
  <sheetViews>
    <sheetView showGridLines="0" tabSelected="1" view="pageBreakPreview" zoomScale="80" zoomScaleNormal="100" zoomScaleSheetLayoutView="80" workbookViewId="0">
      <selection activeCell="B2" sqref="B2"/>
    </sheetView>
  </sheetViews>
  <sheetFormatPr defaultColWidth="9.109375" defaultRowHeight="16.8"/>
  <cols>
    <col min="1" max="3" width="1.6640625" style="1" customWidth="1"/>
    <col min="4" max="4" width="10.6640625" style="120" customWidth="1"/>
    <col min="5" max="5" width="5" style="120" customWidth="1"/>
    <col min="6" max="6" width="48.6640625" style="1" customWidth="1"/>
    <col min="7" max="7" width="10.6640625" style="1" customWidth="1"/>
    <col min="8" max="8" width="45.6640625" style="1" customWidth="1"/>
    <col min="9" max="9" width="84.6640625" style="1" customWidth="1"/>
    <col min="10" max="10" width="30.6640625" style="1" customWidth="1"/>
    <col min="11" max="11" width="13.44140625" style="1" customWidth="1"/>
    <col min="12" max="12" width="4.109375" style="1" customWidth="1"/>
    <col min="13" max="14" width="2.6640625" style="1" customWidth="1"/>
    <col min="15" max="15" width="9" style="1" customWidth="1"/>
    <col min="16" max="16" width="11.6640625" style="1" hidden="1" customWidth="1"/>
    <col min="17" max="17" width="16" style="1" hidden="1" customWidth="1"/>
    <col min="18" max="28" width="1.6640625" style="1" customWidth="1"/>
    <col min="29" max="16384" width="9.109375" style="1"/>
  </cols>
  <sheetData>
    <row r="1" spans="2:14">
      <c r="N1" s="120" t="s">
        <v>0</v>
      </c>
    </row>
    <row r="2" spans="2:14">
      <c r="B2" s="248" t="s">
        <v>1</v>
      </c>
      <c r="C2" s="145"/>
      <c r="D2" s="146"/>
      <c r="E2" s="146"/>
      <c r="F2" s="145"/>
      <c r="G2" s="145"/>
      <c r="H2" s="145"/>
      <c r="I2" s="145"/>
      <c r="J2" s="145"/>
      <c r="K2" s="145"/>
      <c r="L2" s="147"/>
      <c r="N2" s="120" t="s">
        <v>0</v>
      </c>
    </row>
    <row r="3" spans="2:14" ht="32.25" customHeight="1">
      <c r="B3" s="119"/>
      <c r="C3" s="22" t="s">
        <v>2</v>
      </c>
      <c r="D3" s="1"/>
      <c r="E3" s="22"/>
      <c r="L3" s="121"/>
      <c r="N3" s="120" t="s">
        <v>0</v>
      </c>
    </row>
    <row r="4" spans="2:14">
      <c r="B4" s="119"/>
      <c r="D4" s="148"/>
      <c r="E4" s="148"/>
      <c r="L4" s="121"/>
      <c r="N4" s="120" t="s">
        <v>0</v>
      </c>
    </row>
    <row r="5" spans="2:14" ht="2.1" customHeight="1">
      <c r="B5" s="119"/>
      <c r="C5" s="149"/>
      <c r="D5" s="150"/>
      <c r="E5" s="150"/>
      <c r="F5" s="145"/>
      <c r="G5" s="145"/>
      <c r="H5" s="145"/>
      <c r="I5" s="145"/>
      <c r="J5" s="147"/>
      <c r="L5" s="121"/>
      <c r="N5" s="120" t="s">
        <v>0</v>
      </c>
    </row>
    <row r="6" spans="2:14">
      <c r="B6" s="119"/>
      <c r="C6" s="119"/>
      <c r="D6" s="148" t="s">
        <v>3</v>
      </c>
      <c r="E6" s="148"/>
      <c r="J6" s="121"/>
      <c r="L6" s="121"/>
      <c r="N6" s="120" t="s">
        <v>0</v>
      </c>
    </row>
    <row r="7" spans="2:14">
      <c r="B7" s="119"/>
      <c r="C7" s="119"/>
      <c r="D7" s="2" t="s">
        <v>4</v>
      </c>
      <c r="E7" s="151" t="s">
        <v>5</v>
      </c>
      <c r="J7" s="121"/>
      <c r="L7" s="121"/>
      <c r="N7" s="120" t="s">
        <v>0</v>
      </c>
    </row>
    <row r="8" spans="2:14">
      <c r="B8" s="119"/>
      <c r="C8" s="119"/>
      <c r="D8" s="2" t="s">
        <v>6</v>
      </c>
      <c r="E8" s="151" t="s">
        <v>7</v>
      </c>
      <c r="J8" s="121"/>
      <c r="L8" s="121"/>
      <c r="N8" s="120" t="s">
        <v>0</v>
      </c>
    </row>
    <row r="9" spans="2:14">
      <c r="B9" s="119"/>
      <c r="C9" s="119"/>
      <c r="D9" s="2" t="s">
        <v>8</v>
      </c>
      <c r="E9" s="151" t="s">
        <v>9</v>
      </c>
      <c r="J9" s="121"/>
      <c r="L9" s="121"/>
      <c r="N9" s="120" t="s">
        <v>0</v>
      </c>
    </row>
    <row r="10" spans="2:14">
      <c r="B10" s="119"/>
      <c r="C10" s="119"/>
      <c r="D10" s="152"/>
      <c r="E10" s="151" t="s">
        <v>10</v>
      </c>
      <c r="J10" s="121"/>
      <c r="L10" s="121"/>
      <c r="N10" s="120" t="s">
        <v>0</v>
      </c>
    </row>
    <row r="11" spans="2:14">
      <c r="B11" s="119"/>
      <c r="C11" s="119"/>
      <c r="D11" s="283" t="s">
        <v>11</v>
      </c>
      <c r="E11" s="8"/>
      <c r="G11" s="153"/>
      <c r="H11" s="153"/>
      <c r="J11" s="121"/>
      <c r="L11" s="121"/>
      <c r="N11" s="120" t="s">
        <v>0</v>
      </c>
    </row>
    <row r="12" spans="2:14">
      <c r="B12" s="119"/>
      <c r="C12" s="119"/>
      <c r="D12" s="8" t="s">
        <v>12</v>
      </c>
      <c r="E12" s="8"/>
      <c r="G12" s="153"/>
      <c r="H12" s="153"/>
      <c r="J12" s="121"/>
      <c r="L12" s="121"/>
      <c r="N12" s="120" t="s">
        <v>0</v>
      </c>
    </row>
    <row r="13" spans="2:14" ht="2.1" customHeight="1">
      <c r="B13" s="119"/>
      <c r="C13" s="154"/>
      <c r="D13" s="155"/>
      <c r="E13" s="155"/>
      <c r="F13" s="156"/>
      <c r="G13" s="157"/>
      <c r="H13" s="157"/>
      <c r="I13" s="156"/>
      <c r="J13" s="158"/>
      <c r="L13" s="121"/>
      <c r="N13" s="120" t="s">
        <v>0</v>
      </c>
    </row>
    <row r="14" spans="2:14">
      <c r="B14" s="119"/>
      <c r="D14" s="120" t="s">
        <v>13</v>
      </c>
      <c r="L14" s="121"/>
      <c r="N14" s="120" t="s">
        <v>0</v>
      </c>
    </row>
    <row r="15" spans="2:14" ht="21" thickBot="1">
      <c r="B15" s="119"/>
      <c r="D15" s="22" t="s">
        <v>14</v>
      </c>
      <c r="E15" s="22"/>
      <c r="I15" s="23"/>
      <c r="L15" s="121"/>
      <c r="N15" s="120" t="s">
        <v>0</v>
      </c>
    </row>
    <row r="16" spans="2:14" s="24" customFormat="1" ht="50.1" customHeight="1" thickBot="1">
      <c r="B16" s="159"/>
      <c r="D16" s="122" t="s">
        <v>15</v>
      </c>
      <c r="E16" s="123" t="s">
        <v>16</v>
      </c>
      <c r="F16" s="123"/>
      <c r="G16" s="288" t="s">
        <v>17</v>
      </c>
      <c r="H16" s="123" t="s">
        <v>18</v>
      </c>
      <c r="I16" s="123" t="s">
        <v>19</v>
      </c>
      <c r="J16" s="124" t="s">
        <v>20</v>
      </c>
      <c r="L16" s="160"/>
      <c r="N16" s="120" t="s">
        <v>0</v>
      </c>
    </row>
    <row r="17" spans="1:16">
      <c r="A17" s="23"/>
      <c r="B17" s="161"/>
      <c r="D17" s="162" t="s">
        <v>4</v>
      </c>
      <c r="E17" s="163">
        <v>1.1000000000000001</v>
      </c>
      <c r="F17" s="164" t="s">
        <v>21</v>
      </c>
      <c r="G17" s="163" t="s">
        <v>22</v>
      </c>
      <c r="H17" s="165"/>
      <c r="I17" s="164" t="s">
        <v>23</v>
      </c>
      <c r="J17" s="166" t="s">
        <v>24</v>
      </c>
      <c r="L17" s="121"/>
      <c r="N17" s="120" t="s">
        <v>0</v>
      </c>
    </row>
    <row r="18" spans="1:16">
      <c r="A18" s="23"/>
      <c r="B18" s="161"/>
      <c r="D18" s="167" t="s">
        <v>4</v>
      </c>
      <c r="E18" s="168">
        <v>1.2</v>
      </c>
      <c r="F18" s="169" t="s">
        <v>25</v>
      </c>
      <c r="G18" s="168" t="s">
        <v>22</v>
      </c>
      <c r="H18" s="170"/>
      <c r="I18" s="169" t="s">
        <v>26</v>
      </c>
      <c r="J18" s="171" t="s">
        <v>24</v>
      </c>
      <c r="L18" s="121"/>
      <c r="N18" s="120" t="s">
        <v>0</v>
      </c>
    </row>
    <row r="19" spans="1:16" ht="17.399999999999999" thickBot="1">
      <c r="A19" s="23"/>
      <c r="B19" s="161"/>
      <c r="D19" s="172" t="s">
        <v>4</v>
      </c>
      <c r="E19" s="173">
        <v>1.3</v>
      </c>
      <c r="F19" s="174" t="s">
        <v>27</v>
      </c>
      <c r="G19" s="173" t="s">
        <v>22</v>
      </c>
      <c r="H19" s="175"/>
      <c r="I19" s="174" t="s">
        <v>26</v>
      </c>
      <c r="J19" s="176" t="s">
        <v>24</v>
      </c>
      <c r="L19" s="121"/>
      <c r="N19" s="120" t="s">
        <v>0</v>
      </c>
    </row>
    <row r="20" spans="1:16" ht="20.399999999999999">
      <c r="B20" s="119"/>
      <c r="D20" s="22"/>
      <c r="E20" s="22"/>
      <c r="I20" s="23"/>
      <c r="L20" s="121"/>
      <c r="N20" s="120" t="s">
        <v>0</v>
      </c>
    </row>
    <row r="21" spans="1:16" ht="21" thickBot="1">
      <c r="B21" s="119"/>
      <c r="D21" s="22" t="s">
        <v>28</v>
      </c>
      <c r="E21" s="22"/>
      <c r="I21" s="23"/>
      <c r="L21" s="121"/>
      <c r="N21" s="120" t="s">
        <v>0</v>
      </c>
    </row>
    <row r="22" spans="1:16" s="24" customFormat="1" ht="50.1" customHeight="1" thickBot="1">
      <c r="B22" s="159"/>
      <c r="D22" s="122" t="s">
        <v>15</v>
      </c>
      <c r="E22" s="123" t="s">
        <v>16</v>
      </c>
      <c r="F22" s="123"/>
      <c r="G22" s="288" t="s">
        <v>17</v>
      </c>
      <c r="H22" s="123" t="s">
        <v>18</v>
      </c>
      <c r="I22" s="123" t="s">
        <v>19</v>
      </c>
      <c r="J22" s="286" t="s">
        <v>20</v>
      </c>
      <c r="K22" s="291" t="s">
        <v>29</v>
      </c>
      <c r="L22" s="121"/>
      <c r="N22" s="120" t="s">
        <v>0</v>
      </c>
    </row>
    <row r="23" spans="1:16" ht="82.95" customHeight="1">
      <c r="A23" s="23"/>
      <c r="B23" s="161"/>
      <c r="D23" s="130" t="s">
        <v>4</v>
      </c>
      <c r="E23" s="163">
        <v>1</v>
      </c>
      <c r="F23" s="164" t="s">
        <v>30</v>
      </c>
      <c r="G23" s="163" t="s">
        <v>31</v>
      </c>
      <c r="H23" s="219"/>
      <c r="I23" s="164" t="s">
        <v>32</v>
      </c>
      <c r="J23" s="284" t="s">
        <v>24</v>
      </c>
      <c r="K23" s="331" t="s">
        <v>24</v>
      </c>
      <c r="L23" s="121"/>
      <c r="N23" s="120" t="s">
        <v>0</v>
      </c>
      <c r="O23" s="253" t="s">
        <v>293</v>
      </c>
      <c r="P23" s="253" t="s">
        <v>295</v>
      </c>
    </row>
    <row r="24" spans="1:16" ht="67.2">
      <c r="A24" s="23"/>
      <c r="B24" s="161"/>
      <c r="D24" s="130" t="s">
        <v>4</v>
      </c>
      <c r="E24" s="216">
        <v>2</v>
      </c>
      <c r="F24" s="217" t="s">
        <v>33</v>
      </c>
      <c r="G24" s="216" t="s">
        <v>31</v>
      </c>
      <c r="H24" s="218"/>
      <c r="I24" s="217" t="s">
        <v>34</v>
      </c>
      <c r="J24" s="285" t="s">
        <v>24</v>
      </c>
      <c r="K24" s="332" t="s">
        <v>24</v>
      </c>
      <c r="L24" s="121"/>
      <c r="N24" s="120" t="s">
        <v>0</v>
      </c>
      <c r="O24" s="253" t="s">
        <v>35</v>
      </c>
      <c r="P24" s="253" t="s">
        <v>36</v>
      </c>
    </row>
    <row r="25" spans="1:16" ht="50.4">
      <c r="B25" s="119"/>
      <c r="D25" s="130" t="s">
        <v>4</v>
      </c>
      <c r="E25" s="133">
        <v>3</v>
      </c>
      <c r="F25" s="135" t="s">
        <v>37</v>
      </c>
      <c r="G25" s="133" t="s">
        <v>22</v>
      </c>
      <c r="H25" s="61"/>
      <c r="I25" s="135" t="s">
        <v>38</v>
      </c>
      <c r="J25" s="135" t="s">
        <v>39</v>
      </c>
      <c r="K25" s="334"/>
      <c r="L25" s="121"/>
      <c r="N25" s="120" t="s">
        <v>0</v>
      </c>
    </row>
    <row r="26" spans="1:16" ht="50.4">
      <c r="B26" s="119"/>
      <c r="D26" s="130" t="s">
        <v>4</v>
      </c>
      <c r="E26" s="133">
        <v>4</v>
      </c>
      <c r="F26" s="135" t="s">
        <v>40</v>
      </c>
      <c r="G26" s="133" t="s">
        <v>22</v>
      </c>
      <c r="H26" s="61"/>
      <c r="I26" s="135" t="s">
        <v>41</v>
      </c>
      <c r="J26" s="135" t="s">
        <v>42</v>
      </c>
      <c r="K26" s="334"/>
      <c r="L26" s="121"/>
      <c r="N26" s="120" t="s">
        <v>0</v>
      </c>
    </row>
    <row r="27" spans="1:16" ht="67.2">
      <c r="B27" s="119"/>
      <c r="D27" s="130" t="s">
        <v>4</v>
      </c>
      <c r="E27" s="133">
        <v>5</v>
      </c>
      <c r="F27" s="135" t="s">
        <v>43</v>
      </c>
      <c r="G27" s="133" t="s">
        <v>22</v>
      </c>
      <c r="H27" s="61"/>
      <c r="I27" s="135" t="s">
        <v>44</v>
      </c>
      <c r="J27" s="135" t="s">
        <v>45</v>
      </c>
      <c r="K27" s="334"/>
      <c r="L27" s="121"/>
      <c r="N27" s="120" t="s">
        <v>0</v>
      </c>
    </row>
    <row r="28" spans="1:16" ht="67.8" thickBot="1">
      <c r="B28" s="119"/>
      <c r="D28" s="140" t="s">
        <v>4</v>
      </c>
      <c r="E28" s="177">
        <v>6</v>
      </c>
      <c r="F28" s="178" t="s">
        <v>46</v>
      </c>
      <c r="G28" s="177" t="s">
        <v>22</v>
      </c>
      <c r="H28" s="179"/>
      <c r="I28" s="178" t="s">
        <v>47</v>
      </c>
      <c r="J28" s="178" t="s">
        <v>48</v>
      </c>
      <c r="K28" s="333"/>
      <c r="L28" s="121"/>
      <c r="N28" s="120" t="s">
        <v>0</v>
      </c>
    </row>
    <row r="29" spans="1:16" ht="20.399999999999999">
      <c r="B29" s="119"/>
      <c r="D29" s="22"/>
      <c r="E29" s="22"/>
      <c r="I29" s="23"/>
      <c r="L29" s="121"/>
      <c r="N29" s="120" t="s">
        <v>0</v>
      </c>
    </row>
    <row r="30" spans="1:16" ht="35.1" customHeight="1" thickBot="1">
      <c r="B30" s="119"/>
      <c r="D30" s="22" t="s">
        <v>49</v>
      </c>
      <c r="E30" s="22"/>
      <c r="I30" s="23"/>
      <c r="L30" s="121"/>
      <c r="N30" s="120" t="s">
        <v>0</v>
      </c>
    </row>
    <row r="31" spans="1:16" s="24" customFormat="1" ht="39" customHeight="1" thickBot="1">
      <c r="B31" s="159"/>
      <c r="D31" s="122" t="s">
        <v>15</v>
      </c>
      <c r="E31" s="123" t="s">
        <v>16</v>
      </c>
      <c r="F31" s="123"/>
      <c r="G31" s="288" t="s">
        <v>17</v>
      </c>
      <c r="H31" s="123" t="s">
        <v>18</v>
      </c>
      <c r="I31" s="123" t="s">
        <v>19</v>
      </c>
      <c r="J31" s="123" t="s">
        <v>20</v>
      </c>
      <c r="K31" s="292" t="s">
        <v>29</v>
      </c>
      <c r="L31" s="121"/>
      <c r="M31" s="1"/>
      <c r="N31" s="120" t="s">
        <v>0</v>
      </c>
    </row>
    <row r="32" spans="1:16">
      <c r="B32" s="119"/>
      <c r="D32" s="130" t="s">
        <v>4</v>
      </c>
      <c r="E32" s="133">
        <v>1</v>
      </c>
      <c r="F32" s="135" t="s">
        <v>50</v>
      </c>
      <c r="G32" s="133" t="s">
        <v>22</v>
      </c>
      <c r="H32" s="62"/>
      <c r="I32" s="135" t="s">
        <v>51</v>
      </c>
      <c r="J32" s="135" t="s">
        <v>52</v>
      </c>
      <c r="K32" s="335"/>
      <c r="L32" s="121"/>
      <c r="N32" s="120" t="s">
        <v>0</v>
      </c>
    </row>
    <row r="33" spans="2:14" ht="50.1" customHeight="1">
      <c r="B33" s="119"/>
      <c r="D33" s="130" t="s">
        <v>4</v>
      </c>
      <c r="E33" s="133">
        <v>2</v>
      </c>
      <c r="F33" s="135" t="s">
        <v>53</v>
      </c>
      <c r="G33" s="133" t="s">
        <v>22</v>
      </c>
      <c r="H33" s="62"/>
      <c r="I33" s="135" t="s">
        <v>54</v>
      </c>
      <c r="J33" s="135" t="s">
        <v>55</v>
      </c>
      <c r="K33" s="334"/>
      <c r="L33" s="121"/>
      <c r="N33" s="120" t="s">
        <v>0</v>
      </c>
    </row>
    <row r="34" spans="2:14" ht="60" customHeight="1" thickBot="1">
      <c r="B34" s="119"/>
      <c r="D34" s="140" t="s">
        <v>6</v>
      </c>
      <c r="E34" s="177">
        <v>3</v>
      </c>
      <c r="F34" s="178" t="s">
        <v>56</v>
      </c>
      <c r="G34" s="177" t="s">
        <v>22</v>
      </c>
      <c r="H34" s="63"/>
      <c r="I34" s="178" t="s">
        <v>57</v>
      </c>
      <c r="J34" s="178" t="s">
        <v>58</v>
      </c>
      <c r="K34" s="333"/>
      <c r="L34" s="121"/>
      <c r="N34" s="120" t="s">
        <v>0</v>
      </c>
    </row>
    <row r="35" spans="2:14">
      <c r="B35" s="119"/>
      <c r="D35" s="180"/>
      <c r="E35" s="180"/>
      <c r="F35" s="120"/>
      <c r="G35" s="7"/>
      <c r="H35" s="7"/>
      <c r="L35" s="121"/>
      <c r="N35" s="120" t="s">
        <v>0</v>
      </c>
    </row>
    <row r="36" spans="2:14" ht="21" thickBot="1">
      <c r="B36" s="119"/>
      <c r="D36" s="22" t="s">
        <v>59</v>
      </c>
      <c r="E36" s="22"/>
      <c r="F36" s="120"/>
      <c r="G36" s="120"/>
      <c r="H36" s="120"/>
      <c r="L36" s="121"/>
      <c r="N36" s="120" t="s">
        <v>0</v>
      </c>
    </row>
    <row r="37" spans="2:14" ht="39" customHeight="1" thickBot="1">
      <c r="B37" s="119"/>
      <c r="D37" s="122" t="s">
        <v>15</v>
      </c>
      <c r="E37" s="123" t="s">
        <v>16</v>
      </c>
      <c r="F37" s="123"/>
      <c r="G37" s="288" t="s">
        <v>17</v>
      </c>
      <c r="H37" s="123" t="s">
        <v>18</v>
      </c>
      <c r="I37" s="123" t="s">
        <v>19</v>
      </c>
      <c r="J37" s="123" t="s">
        <v>20</v>
      </c>
      <c r="K37" s="293" t="s">
        <v>29</v>
      </c>
      <c r="L37" s="121"/>
      <c r="N37" s="120" t="s">
        <v>0</v>
      </c>
    </row>
    <row r="38" spans="2:14">
      <c r="B38" s="119"/>
      <c r="D38" s="125" t="s">
        <v>4</v>
      </c>
      <c r="E38" s="126">
        <v>1</v>
      </c>
      <c r="F38" s="127" t="s">
        <v>60</v>
      </c>
      <c r="G38" s="128" t="s">
        <v>61</v>
      </c>
      <c r="H38" s="64"/>
      <c r="I38" s="129" t="s">
        <v>62</v>
      </c>
      <c r="J38" s="287" t="s">
        <v>24</v>
      </c>
      <c r="K38" s="331" t="s">
        <v>24</v>
      </c>
      <c r="L38" s="121"/>
      <c r="N38" s="120" t="s">
        <v>0</v>
      </c>
    </row>
    <row r="39" spans="2:14">
      <c r="B39" s="119"/>
      <c r="D39" s="130" t="s">
        <v>4</v>
      </c>
      <c r="E39" s="131" t="s">
        <v>63</v>
      </c>
      <c r="F39" s="132" t="s">
        <v>64</v>
      </c>
      <c r="G39" s="133" t="s">
        <v>61</v>
      </c>
      <c r="H39" s="134"/>
      <c r="I39" s="135" t="s">
        <v>65</v>
      </c>
      <c r="J39" s="137" t="s">
        <v>24</v>
      </c>
      <c r="K39" s="332" t="s">
        <v>24</v>
      </c>
      <c r="L39" s="121"/>
      <c r="N39" s="120" t="s">
        <v>0</v>
      </c>
    </row>
    <row r="40" spans="2:14">
      <c r="B40" s="119"/>
      <c r="D40" s="130" t="s">
        <v>4</v>
      </c>
      <c r="E40" s="131" t="s">
        <v>66</v>
      </c>
      <c r="F40" s="132" t="s">
        <v>67</v>
      </c>
      <c r="G40" s="133" t="s">
        <v>61</v>
      </c>
      <c r="H40" s="136"/>
      <c r="I40" s="135" t="s">
        <v>68</v>
      </c>
      <c r="J40" s="137" t="s">
        <v>24</v>
      </c>
      <c r="K40" s="332" t="s">
        <v>24</v>
      </c>
      <c r="L40" s="121"/>
      <c r="N40" s="120" t="s">
        <v>0</v>
      </c>
    </row>
    <row r="41" spans="2:14" ht="33" customHeight="1">
      <c r="B41" s="119"/>
      <c r="D41" s="130" t="s">
        <v>4</v>
      </c>
      <c r="E41" s="131" t="s">
        <v>69</v>
      </c>
      <c r="F41" s="132" t="s">
        <v>70</v>
      </c>
      <c r="G41" s="133" t="s">
        <v>61</v>
      </c>
      <c r="H41" s="134"/>
      <c r="I41" s="135" t="s">
        <v>68</v>
      </c>
      <c r="J41" s="137" t="s">
        <v>24</v>
      </c>
      <c r="K41" s="332" t="s">
        <v>24</v>
      </c>
      <c r="L41" s="121"/>
      <c r="N41" s="120" t="s">
        <v>0</v>
      </c>
    </row>
    <row r="42" spans="2:14" ht="33" customHeight="1">
      <c r="B42" s="119"/>
      <c r="D42" s="130" t="s">
        <v>4</v>
      </c>
      <c r="E42" s="131" t="s">
        <v>71</v>
      </c>
      <c r="F42" s="132" t="s">
        <v>72</v>
      </c>
      <c r="G42" s="133" t="s">
        <v>61</v>
      </c>
      <c r="H42" s="134"/>
      <c r="I42" s="135" t="s">
        <v>65</v>
      </c>
      <c r="J42" s="137" t="s">
        <v>24</v>
      </c>
      <c r="K42" s="332" t="s">
        <v>24</v>
      </c>
      <c r="L42" s="121"/>
      <c r="N42" s="120" t="s">
        <v>0</v>
      </c>
    </row>
    <row r="43" spans="2:14">
      <c r="B43" s="119"/>
      <c r="D43" s="130" t="s">
        <v>4</v>
      </c>
      <c r="E43" s="131" t="s">
        <v>73</v>
      </c>
      <c r="F43" s="132" t="s">
        <v>74</v>
      </c>
      <c r="G43" s="133" t="s">
        <v>61</v>
      </c>
      <c r="H43" s="136"/>
      <c r="I43" s="135" t="s">
        <v>68</v>
      </c>
      <c r="J43" s="137" t="s">
        <v>24</v>
      </c>
      <c r="K43" s="332" t="s">
        <v>24</v>
      </c>
      <c r="L43" s="121"/>
      <c r="N43" s="120" t="s">
        <v>0</v>
      </c>
    </row>
    <row r="44" spans="2:14">
      <c r="B44" s="119"/>
      <c r="D44" s="130" t="s">
        <v>4</v>
      </c>
      <c r="E44" s="131" t="s">
        <v>75</v>
      </c>
      <c r="F44" s="132" t="s">
        <v>76</v>
      </c>
      <c r="G44" s="133" t="s">
        <v>61</v>
      </c>
      <c r="H44" s="134"/>
      <c r="I44" s="135" t="s">
        <v>68</v>
      </c>
      <c r="J44" s="137" t="s">
        <v>24</v>
      </c>
      <c r="K44" s="332" t="s">
        <v>24</v>
      </c>
      <c r="L44" s="121"/>
      <c r="N44" s="120" t="s">
        <v>0</v>
      </c>
    </row>
    <row r="45" spans="2:14">
      <c r="B45" s="119"/>
      <c r="D45" s="130" t="s">
        <v>4</v>
      </c>
      <c r="E45" s="131">
        <v>3.1</v>
      </c>
      <c r="F45" s="132" t="s">
        <v>77</v>
      </c>
      <c r="G45" s="133" t="s">
        <v>61</v>
      </c>
      <c r="H45" s="62"/>
      <c r="I45" s="137" t="s">
        <v>78</v>
      </c>
      <c r="J45" s="137" t="s">
        <v>24</v>
      </c>
      <c r="K45" s="332" t="s">
        <v>24</v>
      </c>
      <c r="L45" s="121"/>
      <c r="N45" s="120" t="s">
        <v>0</v>
      </c>
    </row>
    <row r="46" spans="2:14" ht="33" customHeight="1">
      <c r="B46" s="119"/>
      <c r="D46" s="130" t="s">
        <v>6</v>
      </c>
      <c r="E46" s="131">
        <v>3.2</v>
      </c>
      <c r="F46" s="132" t="s">
        <v>79</v>
      </c>
      <c r="G46" s="133" t="s">
        <v>61</v>
      </c>
      <c r="H46" s="62"/>
      <c r="I46" s="137" t="s">
        <v>78</v>
      </c>
      <c r="J46" s="137" t="s">
        <v>24</v>
      </c>
      <c r="K46" s="332" t="s">
        <v>24</v>
      </c>
      <c r="L46" s="121"/>
      <c r="N46" s="120" t="s">
        <v>0</v>
      </c>
    </row>
    <row r="47" spans="2:14" ht="33.6">
      <c r="B47" s="119"/>
      <c r="D47" s="130" t="s">
        <v>6</v>
      </c>
      <c r="E47" s="131">
        <v>3.3</v>
      </c>
      <c r="F47" s="132" t="s">
        <v>80</v>
      </c>
      <c r="G47" s="133" t="s">
        <v>61</v>
      </c>
      <c r="H47" s="62"/>
      <c r="I47" s="137" t="s">
        <v>78</v>
      </c>
      <c r="J47" s="137" t="s">
        <v>24</v>
      </c>
      <c r="K47" s="332" t="s">
        <v>24</v>
      </c>
      <c r="L47" s="121"/>
      <c r="N47" s="120" t="s">
        <v>0</v>
      </c>
    </row>
    <row r="48" spans="2:14" ht="33.6">
      <c r="B48" s="119"/>
      <c r="D48" s="130" t="s">
        <v>6</v>
      </c>
      <c r="E48" s="131">
        <v>3.4</v>
      </c>
      <c r="F48" s="132" t="s">
        <v>81</v>
      </c>
      <c r="G48" s="133" t="s">
        <v>61</v>
      </c>
      <c r="H48" s="62"/>
      <c r="I48" s="137" t="s">
        <v>78</v>
      </c>
      <c r="J48" s="137" t="s">
        <v>24</v>
      </c>
      <c r="K48" s="332" t="s">
        <v>24</v>
      </c>
      <c r="L48" s="121"/>
      <c r="N48" s="120" t="s">
        <v>0</v>
      </c>
    </row>
    <row r="49" spans="1:14" ht="33.6">
      <c r="B49" s="119"/>
      <c r="D49" s="130" t="s">
        <v>8</v>
      </c>
      <c r="E49" s="131">
        <v>4</v>
      </c>
      <c r="F49" s="132" t="s">
        <v>82</v>
      </c>
      <c r="G49" s="138" t="s">
        <v>83</v>
      </c>
      <c r="H49" s="139">
        <f>【自動反映】経費明細表!G36</f>
        <v>0</v>
      </c>
      <c r="I49" s="137" t="s">
        <v>84</v>
      </c>
      <c r="J49" s="135" t="s">
        <v>85</v>
      </c>
      <c r="K49" s="334"/>
      <c r="L49" s="121"/>
      <c r="N49" s="120" t="s">
        <v>0</v>
      </c>
    </row>
    <row r="50" spans="1:14" ht="33.6">
      <c r="B50" s="119"/>
      <c r="D50" s="130" t="s">
        <v>8</v>
      </c>
      <c r="E50" s="131">
        <v>5</v>
      </c>
      <c r="F50" s="132" t="s">
        <v>86</v>
      </c>
      <c r="G50" s="138" t="s">
        <v>83</v>
      </c>
      <c r="H50" s="139">
        <f>【自動反映】経費明細表!G37</f>
        <v>0</v>
      </c>
      <c r="I50" s="137" t="s">
        <v>84</v>
      </c>
      <c r="J50" s="135" t="s">
        <v>87</v>
      </c>
      <c r="K50" s="334"/>
      <c r="L50" s="121"/>
      <c r="N50" s="120" t="s">
        <v>0</v>
      </c>
    </row>
    <row r="51" spans="1:14" ht="33.6">
      <c r="B51" s="119"/>
      <c r="D51" s="130" t="s">
        <v>8</v>
      </c>
      <c r="E51" s="131">
        <v>6</v>
      </c>
      <c r="F51" s="132" t="s">
        <v>88</v>
      </c>
      <c r="G51" s="138" t="s">
        <v>83</v>
      </c>
      <c r="H51" s="139">
        <f>【自動反映】経費明細表!G38</f>
        <v>0</v>
      </c>
      <c r="I51" s="137" t="s">
        <v>84</v>
      </c>
      <c r="J51" s="135" t="s">
        <v>89</v>
      </c>
      <c r="K51" s="334"/>
      <c r="L51" s="121"/>
      <c r="N51" s="120" t="s">
        <v>0</v>
      </c>
    </row>
    <row r="52" spans="1:14" ht="33.6">
      <c r="B52" s="119"/>
      <c r="D52" s="130" t="s">
        <v>8</v>
      </c>
      <c r="E52" s="131">
        <v>7</v>
      </c>
      <c r="F52" s="132" t="s">
        <v>90</v>
      </c>
      <c r="G52" s="138" t="s">
        <v>83</v>
      </c>
      <c r="H52" s="139">
        <f>【自動反映】経費明細表!G40</f>
        <v>0</v>
      </c>
      <c r="I52" s="137" t="s">
        <v>84</v>
      </c>
      <c r="J52" s="135" t="s">
        <v>91</v>
      </c>
      <c r="K52" s="334"/>
      <c r="L52" s="121"/>
      <c r="N52" s="120" t="s">
        <v>0</v>
      </c>
    </row>
    <row r="53" spans="1:14" ht="33.6">
      <c r="B53" s="119"/>
      <c r="D53" s="130" t="s">
        <v>8</v>
      </c>
      <c r="E53" s="131">
        <v>8</v>
      </c>
      <c r="F53" s="132" t="s">
        <v>92</v>
      </c>
      <c r="G53" s="138" t="s">
        <v>83</v>
      </c>
      <c r="H53" s="139">
        <f>【自動反映】経費明細表!G41</f>
        <v>0</v>
      </c>
      <c r="I53" s="137" t="s">
        <v>84</v>
      </c>
      <c r="J53" s="135" t="s">
        <v>93</v>
      </c>
      <c r="K53" s="334"/>
      <c r="L53" s="121"/>
      <c r="N53" s="120" t="s">
        <v>0</v>
      </c>
    </row>
    <row r="54" spans="1:14" ht="33.6">
      <c r="B54" s="119"/>
      <c r="D54" s="130" t="s">
        <v>8</v>
      </c>
      <c r="E54" s="131">
        <v>9</v>
      </c>
      <c r="F54" s="132" t="s">
        <v>94</v>
      </c>
      <c r="G54" s="138" t="s">
        <v>83</v>
      </c>
      <c r="H54" s="139">
        <f>【自動反映】経費明細表!G42</f>
        <v>0</v>
      </c>
      <c r="I54" s="137" t="s">
        <v>84</v>
      </c>
      <c r="J54" s="135" t="s">
        <v>95</v>
      </c>
      <c r="K54" s="334"/>
      <c r="L54" s="121"/>
      <c r="N54" s="120" t="s">
        <v>0</v>
      </c>
    </row>
    <row r="55" spans="1:14" ht="33.6">
      <c r="B55" s="119"/>
      <c r="D55" s="130" t="s">
        <v>8</v>
      </c>
      <c r="E55" s="131">
        <v>10</v>
      </c>
      <c r="F55" s="132" t="s">
        <v>96</v>
      </c>
      <c r="G55" s="138" t="s">
        <v>83</v>
      </c>
      <c r="H55" s="139">
        <f>【自動反映】経費明細表!G44</f>
        <v>0</v>
      </c>
      <c r="I55" s="137" t="s">
        <v>84</v>
      </c>
      <c r="J55" s="135" t="s">
        <v>97</v>
      </c>
      <c r="K55" s="334"/>
      <c r="L55" s="121"/>
      <c r="N55" s="120" t="s">
        <v>0</v>
      </c>
    </row>
    <row r="56" spans="1:14" ht="33.6">
      <c r="B56" s="119"/>
      <c r="D56" s="130" t="s">
        <v>8</v>
      </c>
      <c r="E56" s="131">
        <v>11</v>
      </c>
      <c r="F56" s="132" t="s">
        <v>98</v>
      </c>
      <c r="G56" s="138" t="s">
        <v>83</v>
      </c>
      <c r="H56" s="139">
        <f>【自動反映】経費明細表!G45</f>
        <v>0</v>
      </c>
      <c r="I56" s="137" t="s">
        <v>84</v>
      </c>
      <c r="J56" s="135" t="s">
        <v>99</v>
      </c>
      <c r="K56" s="334"/>
      <c r="L56" s="121"/>
      <c r="N56" s="120" t="s">
        <v>0</v>
      </c>
    </row>
    <row r="57" spans="1:14" ht="34.200000000000003" thickBot="1">
      <c r="B57" s="119"/>
      <c r="D57" s="140" t="s">
        <v>8</v>
      </c>
      <c r="E57" s="141">
        <v>12</v>
      </c>
      <c r="F57" s="142" t="s">
        <v>100</v>
      </c>
      <c r="G57" s="143" t="s">
        <v>83</v>
      </c>
      <c r="H57" s="229">
        <f>【自動反映】経費明細表!G46</f>
        <v>0</v>
      </c>
      <c r="I57" s="144" t="s">
        <v>84</v>
      </c>
      <c r="J57" s="178" t="s">
        <v>101</v>
      </c>
      <c r="K57" s="333"/>
      <c r="L57" s="121"/>
      <c r="N57" s="120" t="s">
        <v>0</v>
      </c>
    </row>
    <row r="58" spans="1:14">
      <c r="B58" s="154"/>
      <c r="C58" s="156"/>
      <c r="D58" s="181"/>
      <c r="E58" s="181"/>
      <c r="F58" s="156"/>
      <c r="G58" s="156"/>
      <c r="H58" s="282" t="s">
        <v>102</v>
      </c>
      <c r="I58" s="156"/>
      <c r="J58" s="156"/>
      <c r="K58" s="156"/>
      <c r="L58" s="158"/>
      <c r="N58" s="120" t="s">
        <v>0</v>
      </c>
    </row>
    <row r="59" spans="1:14">
      <c r="L59" s="145"/>
      <c r="N59" s="120" t="s">
        <v>0</v>
      </c>
    </row>
    <row r="60" spans="1:14">
      <c r="N60" s="120" t="s">
        <v>0</v>
      </c>
    </row>
    <row r="61" spans="1:14">
      <c r="N61" s="120" t="s">
        <v>0</v>
      </c>
    </row>
    <row r="62" spans="1:14">
      <c r="N62" s="120" t="s">
        <v>0</v>
      </c>
    </row>
    <row r="63" spans="1:14">
      <c r="A63" s="120" t="s">
        <v>0</v>
      </c>
      <c r="B63" s="120" t="s">
        <v>0</v>
      </c>
      <c r="C63" s="120" t="s">
        <v>0</v>
      </c>
      <c r="D63" s="120" t="s">
        <v>0</v>
      </c>
      <c r="E63" s="120" t="s">
        <v>0</v>
      </c>
      <c r="F63" s="120" t="s">
        <v>0</v>
      </c>
      <c r="G63" s="120" t="s">
        <v>0</v>
      </c>
      <c r="H63" s="120" t="s">
        <v>0</v>
      </c>
      <c r="I63" s="120" t="s">
        <v>0</v>
      </c>
      <c r="J63" s="120" t="s">
        <v>0</v>
      </c>
      <c r="K63" s="120" t="s">
        <v>0</v>
      </c>
      <c r="L63" s="120" t="s">
        <v>0</v>
      </c>
      <c r="M63" s="120" t="s">
        <v>0</v>
      </c>
      <c r="N63" s="120" t="s">
        <v>0</v>
      </c>
    </row>
  </sheetData>
  <sheetProtection algorithmName="SHA-512" hashValue="7dz+BXrW2c5iWpFDV6+AxuLsNi+XWuiH8UuC0UitT9k5whfAdaPoN89lDMjtnJ21jtYROJAmoDDZy2y+UNRDtQ==" saltValue="Ah08yKQPi9CxNitl2sR5Tg==" spinCount="100000" sheet="1" selectLockedCells="1"/>
  <phoneticPr fontId="4"/>
  <conditionalFormatting sqref="D7:E13">
    <cfRule type="cellIs" dxfId="175" priority="16" operator="equal">
      <formula>"入力不要"</formula>
    </cfRule>
    <cfRule type="cellIs" dxfId="174" priority="17" operator="equal">
      <formula>"該当必須"</formula>
    </cfRule>
    <cfRule type="cellIs" dxfId="173" priority="18" operator="equal">
      <formula>"必須"</formula>
    </cfRule>
  </conditionalFormatting>
  <conditionalFormatting sqref="D17:E19">
    <cfRule type="cellIs" dxfId="172" priority="26" operator="equal">
      <formula>"入力不要"</formula>
    </cfRule>
    <cfRule type="cellIs" dxfId="171" priority="27" operator="equal">
      <formula>"該当必須"</formula>
    </cfRule>
    <cfRule type="cellIs" dxfId="170" priority="28" operator="equal">
      <formula>"必須"</formula>
    </cfRule>
  </conditionalFormatting>
  <conditionalFormatting sqref="D23:E28 G23:H28 D38:E57 G38:H57">
    <cfRule type="cellIs" dxfId="169" priority="44" operator="equal">
      <formula>"入力不要"</formula>
    </cfRule>
    <cfRule type="cellIs" dxfId="168" priority="45" operator="equal">
      <formula>"該当必須"</formula>
    </cfRule>
    <cfRule type="cellIs" dxfId="167" priority="46" operator="equal">
      <formula>"必須"</formula>
    </cfRule>
  </conditionalFormatting>
  <conditionalFormatting sqref="D32:E35">
    <cfRule type="cellIs" dxfId="166" priority="47" operator="equal">
      <formula>"入力不要"</formula>
    </cfRule>
    <cfRule type="cellIs" dxfId="165" priority="48" operator="equal">
      <formula>"該当必須"</formula>
    </cfRule>
    <cfRule type="cellIs" dxfId="164" priority="49" operator="equal">
      <formula>"必須"</formula>
    </cfRule>
  </conditionalFormatting>
  <conditionalFormatting sqref="G17:H19">
    <cfRule type="cellIs" dxfId="163" priority="35" operator="equal">
      <formula>"入力不要"</formula>
    </cfRule>
    <cfRule type="cellIs" dxfId="162" priority="36" operator="equal">
      <formula>"該当必須"</formula>
    </cfRule>
    <cfRule type="cellIs" dxfId="161" priority="37" operator="equal">
      <formula>"必須"</formula>
    </cfRule>
  </conditionalFormatting>
  <conditionalFormatting sqref="G32:H35">
    <cfRule type="cellIs" dxfId="160" priority="50" operator="equal">
      <formula>"入力不要"</formula>
    </cfRule>
    <cfRule type="cellIs" dxfId="159" priority="51" operator="equal">
      <formula>"該当必須"</formula>
    </cfRule>
    <cfRule type="cellIs" dxfId="158" priority="52" operator="equal">
      <formula>"必須"</formula>
    </cfRule>
  </conditionalFormatting>
  <conditionalFormatting sqref="H58">
    <cfRule type="expression" dxfId="157" priority="25">
      <formula>AND($H$57&gt;0, $H$57&lt;1000000)</formula>
    </cfRule>
  </conditionalFormatting>
  <conditionalFormatting sqref="M25:M28">
    <cfRule type="cellIs" dxfId="156" priority="19" operator="equal">
      <formula>"未"</formula>
    </cfRule>
  </conditionalFormatting>
  <conditionalFormatting sqref="M32:M34">
    <cfRule type="cellIs" dxfId="155" priority="21" operator="equal">
      <formula>"未"</formula>
    </cfRule>
  </conditionalFormatting>
  <conditionalFormatting sqref="M38">
    <cfRule type="cellIs" dxfId="154" priority="10" operator="equal">
      <formula>"未"</formula>
    </cfRule>
  </conditionalFormatting>
  <conditionalFormatting sqref="M49:M57">
    <cfRule type="cellIs" dxfId="153" priority="23" operator="equal">
      <formula>"未"</formula>
    </cfRule>
  </conditionalFormatting>
  <dataValidations count="9">
    <dataValidation type="list" allowBlank="1" showInputMessage="1" showErrorMessage="1" sqref="H23" xr:uid="{DA03DD58-ECF2-40F4-99E1-4592CC788D69}">
      <formula1>$O$23:$P$23</formula1>
    </dataValidation>
    <dataValidation type="list" allowBlank="1" showInputMessage="1" showErrorMessage="1" sqref="H24" xr:uid="{514A37E6-F000-437E-819F-3DBA503C7ED6}">
      <formula1>$O$24:$P$24</formula1>
    </dataValidation>
    <dataValidation type="whole" allowBlank="1" showInputMessage="1" showErrorMessage="1" sqref="H17 H39 H42" xr:uid="{E53194BE-F256-4D5B-A79E-BC882A19E105}">
      <formula1>2020</formula1>
      <formula2>2030</formula2>
    </dataValidation>
    <dataValidation type="whole" allowBlank="1" showInputMessage="1" showErrorMessage="1" sqref="H18 H40 H43" xr:uid="{54B7EEC9-D9E1-489A-BC99-F20E1CC689A0}">
      <formula1>1</formula1>
      <formula2>12</formula2>
    </dataValidation>
    <dataValidation type="whole" allowBlank="1" showInputMessage="1" showErrorMessage="1" sqref="H19 H41 H44" xr:uid="{0883A06B-4730-4E70-8F38-023F13CEAADF}">
      <formula1>1</formula1>
      <formula2>31</formula2>
    </dataValidation>
    <dataValidation type="textLength" allowBlank="1" showInputMessage="1" showErrorMessage="1" sqref="H32" xr:uid="{486EC7C1-358E-41F1-892F-90EEC5795F16}">
      <formula1>6</formula1>
      <formula2>7</formula2>
    </dataValidation>
    <dataValidation type="whole" allowBlank="1" showInputMessage="1" showErrorMessage="1" sqref="H28" xr:uid="{486D3560-93DD-4900-9876-C0AF24C89DE3}">
      <formula1>0</formula1>
      <formula2>3000000</formula2>
    </dataValidation>
    <dataValidation type="whole" allowBlank="1" showInputMessage="1" showErrorMessage="1" sqref="H26" xr:uid="{80E5B65F-92A5-4EE1-9DF7-C576B95B801A}">
      <formula1>0</formula1>
      <formula2>10000000</formula2>
    </dataValidation>
    <dataValidation type="whole" operator="greaterThanOrEqual" allowBlank="1" showInputMessage="1" showErrorMessage="1" sqref="H27 H25" xr:uid="{3C9C7158-6AAF-49CD-82D7-1EDBBECB148C}">
      <formula1>0</formula1>
    </dataValidation>
  </dataValidations>
  <hyperlinks>
    <hyperlink ref="B2" location="【自動反映】様式第1.交付申請書!A1" display="【自動反映】様式第1.交付申請書へ" xr:uid="{C8CA01AC-7705-4ED9-A7D1-F51EB8BB1128}"/>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3" r:id="rId4" name="Check Box 3">
              <controlPr defaultSize="0" autoFill="0" autoLine="0" autoPict="0">
                <anchor moveWithCells="1">
                  <from>
                    <xdr:col>10</xdr:col>
                    <xdr:colOff>365760</xdr:colOff>
                    <xdr:row>25</xdr:row>
                    <xdr:rowOff>144780</xdr:rowOff>
                  </from>
                  <to>
                    <xdr:col>10</xdr:col>
                    <xdr:colOff>807720</xdr:colOff>
                    <xdr:row>25</xdr:row>
                    <xdr:rowOff>495300</xdr:rowOff>
                  </to>
                </anchor>
              </controlPr>
            </control>
          </mc:Choice>
        </mc:AlternateContent>
        <mc:AlternateContent xmlns:mc="http://schemas.openxmlformats.org/markup-compatibility/2006">
          <mc:Choice Requires="x14">
            <control shapeId="5124" r:id="rId5" name="Check Box 4">
              <controlPr defaultSize="0" autoFill="0" autoLine="0" autoPict="0">
                <anchor moveWithCells="1">
                  <from>
                    <xdr:col>10</xdr:col>
                    <xdr:colOff>365760</xdr:colOff>
                    <xdr:row>26</xdr:row>
                    <xdr:rowOff>259080</xdr:rowOff>
                  </from>
                  <to>
                    <xdr:col>10</xdr:col>
                    <xdr:colOff>807720</xdr:colOff>
                    <xdr:row>26</xdr:row>
                    <xdr:rowOff>609600</xdr:rowOff>
                  </to>
                </anchor>
              </controlPr>
            </control>
          </mc:Choice>
        </mc:AlternateContent>
        <mc:AlternateContent xmlns:mc="http://schemas.openxmlformats.org/markup-compatibility/2006">
          <mc:Choice Requires="x14">
            <control shapeId="5125" r:id="rId6" name="Check Box 5">
              <controlPr defaultSize="0" autoFill="0" autoLine="0" autoPict="0">
                <anchor moveWithCells="1">
                  <from>
                    <xdr:col>10</xdr:col>
                    <xdr:colOff>365760</xdr:colOff>
                    <xdr:row>27</xdr:row>
                    <xdr:rowOff>243840</xdr:rowOff>
                  </from>
                  <to>
                    <xdr:col>10</xdr:col>
                    <xdr:colOff>807720</xdr:colOff>
                    <xdr:row>27</xdr:row>
                    <xdr:rowOff>586740</xdr:rowOff>
                  </to>
                </anchor>
              </controlPr>
            </control>
          </mc:Choice>
        </mc:AlternateContent>
        <mc:AlternateContent xmlns:mc="http://schemas.openxmlformats.org/markup-compatibility/2006">
          <mc:Choice Requires="x14">
            <control shapeId="5127" r:id="rId7" name="Check Box 7">
              <controlPr defaultSize="0" autoFill="0" autoLine="0" autoPict="0">
                <anchor moveWithCells="1">
                  <from>
                    <xdr:col>10</xdr:col>
                    <xdr:colOff>365760</xdr:colOff>
                    <xdr:row>30</xdr:row>
                    <xdr:rowOff>411480</xdr:rowOff>
                  </from>
                  <to>
                    <xdr:col>10</xdr:col>
                    <xdr:colOff>807720</xdr:colOff>
                    <xdr:row>32</xdr:row>
                    <xdr:rowOff>53340</xdr:rowOff>
                  </to>
                </anchor>
              </controlPr>
            </control>
          </mc:Choice>
        </mc:AlternateContent>
        <mc:AlternateContent xmlns:mc="http://schemas.openxmlformats.org/markup-compatibility/2006">
          <mc:Choice Requires="x14">
            <control shapeId="5128" r:id="rId8" name="Check Box 8">
              <controlPr defaultSize="0" autoFill="0" autoLine="0" autoPict="0">
                <anchor moveWithCells="1">
                  <from>
                    <xdr:col>10</xdr:col>
                    <xdr:colOff>365760</xdr:colOff>
                    <xdr:row>32</xdr:row>
                    <xdr:rowOff>144780</xdr:rowOff>
                  </from>
                  <to>
                    <xdr:col>10</xdr:col>
                    <xdr:colOff>807720</xdr:colOff>
                    <xdr:row>32</xdr:row>
                    <xdr:rowOff>495300</xdr:rowOff>
                  </to>
                </anchor>
              </controlPr>
            </control>
          </mc:Choice>
        </mc:AlternateContent>
        <mc:AlternateContent xmlns:mc="http://schemas.openxmlformats.org/markup-compatibility/2006">
          <mc:Choice Requires="x14">
            <control shapeId="5129" r:id="rId9" name="Check Box 9">
              <controlPr defaultSize="0" autoFill="0" autoLine="0" autoPict="0">
                <anchor moveWithCells="1">
                  <from>
                    <xdr:col>10</xdr:col>
                    <xdr:colOff>365760</xdr:colOff>
                    <xdr:row>33</xdr:row>
                    <xdr:rowOff>213360</xdr:rowOff>
                  </from>
                  <to>
                    <xdr:col>10</xdr:col>
                    <xdr:colOff>807720</xdr:colOff>
                    <xdr:row>33</xdr:row>
                    <xdr:rowOff>563880</xdr:rowOff>
                  </to>
                </anchor>
              </controlPr>
            </control>
          </mc:Choice>
        </mc:AlternateContent>
        <mc:AlternateContent xmlns:mc="http://schemas.openxmlformats.org/markup-compatibility/2006">
          <mc:Choice Requires="x14">
            <control shapeId="5130" r:id="rId10" name="Check Box 10">
              <controlPr defaultSize="0" autoFill="0" autoLine="0" autoPict="0">
                <anchor moveWithCells="1">
                  <from>
                    <xdr:col>10</xdr:col>
                    <xdr:colOff>365760</xdr:colOff>
                    <xdr:row>48</xdr:row>
                    <xdr:rowOff>38100</xdr:rowOff>
                  </from>
                  <to>
                    <xdr:col>10</xdr:col>
                    <xdr:colOff>807720</xdr:colOff>
                    <xdr:row>48</xdr:row>
                    <xdr:rowOff>388620</xdr:rowOff>
                  </to>
                </anchor>
              </controlPr>
            </control>
          </mc:Choice>
        </mc:AlternateContent>
        <mc:AlternateContent xmlns:mc="http://schemas.openxmlformats.org/markup-compatibility/2006">
          <mc:Choice Requires="x14">
            <control shapeId="5131" r:id="rId11" name="Check Box 11">
              <controlPr defaultSize="0" autoFill="0" autoLine="0" autoPict="0">
                <anchor moveWithCells="1">
                  <from>
                    <xdr:col>10</xdr:col>
                    <xdr:colOff>365760</xdr:colOff>
                    <xdr:row>49</xdr:row>
                    <xdr:rowOff>38100</xdr:rowOff>
                  </from>
                  <to>
                    <xdr:col>10</xdr:col>
                    <xdr:colOff>807720</xdr:colOff>
                    <xdr:row>49</xdr:row>
                    <xdr:rowOff>388620</xdr:rowOff>
                  </to>
                </anchor>
              </controlPr>
            </control>
          </mc:Choice>
        </mc:AlternateContent>
        <mc:AlternateContent xmlns:mc="http://schemas.openxmlformats.org/markup-compatibility/2006">
          <mc:Choice Requires="x14">
            <control shapeId="5132" r:id="rId12" name="Check Box 12">
              <controlPr defaultSize="0" autoFill="0" autoLine="0" autoPict="0">
                <anchor moveWithCells="1">
                  <from>
                    <xdr:col>10</xdr:col>
                    <xdr:colOff>365760</xdr:colOff>
                    <xdr:row>50</xdr:row>
                    <xdr:rowOff>38100</xdr:rowOff>
                  </from>
                  <to>
                    <xdr:col>10</xdr:col>
                    <xdr:colOff>807720</xdr:colOff>
                    <xdr:row>50</xdr:row>
                    <xdr:rowOff>388620</xdr:rowOff>
                  </to>
                </anchor>
              </controlPr>
            </control>
          </mc:Choice>
        </mc:AlternateContent>
        <mc:AlternateContent xmlns:mc="http://schemas.openxmlformats.org/markup-compatibility/2006">
          <mc:Choice Requires="x14">
            <control shapeId="5133" r:id="rId13" name="Check Box 13">
              <controlPr defaultSize="0" autoFill="0" autoLine="0" autoPict="0">
                <anchor moveWithCells="1">
                  <from>
                    <xdr:col>10</xdr:col>
                    <xdr:colOff>365760</xdr:colOff>
                    <xdr:row>51</xdr:row>
                    <xdr:rowOff>38100</xdr:rowOff>
                  </from>
                  <to>
                    <xdr:col>10</xdr:col>
                    <xdr:colOff>807720</xdr:colOff>
                    <xdr:row>51</xdr:row>
                    <xdr:rowOff>388620</xdr:rowOff>
                  </to>
                </anchor>
              </controlPr>
            </control>
          </mc:Choice>
        </mc:AlternateContent>
        <mc:AlternateContent xmlns:mc="http://schemas.openxmlformats.org/markup-compatibility/2006">
          <mc:Choice Requires="x14">
            <control shapeId="5134" r:id="rId14" name="Check Box 14">
              <controlPr defaultSize="0" autoFill="0" autoLine="0" autoPict="0">
                <anchor moveWithCells="1">
                  <from>
                    <xdr:col>10</xdr:col>
                    <xdr:colOff>365760</xdr:colOff>
                    <xdr:row>52</xdr:row>
                    <xdr:rowOff>60960</xdr:rowOff>
                  </from>
                  <to>
                    <xdr:col>10</xdr:col>
                    <xdr:colOff>807720</xdr:colOff>
                    <xdr:row>52</xdr:row>
                    <xdr:rowOff>411480</xdr:rowOff>
                  </to>
                </anchor>
              </controlPr>
            </control>
          </mc:Choice>
        </mc:AlternateContent>
        <mc:AlternateContent xmlns:mc="http://schemas.openxmlformats.org/markup-compatibility/2006">
          <mc:Choice Requires="x14">
            <control shapeId="5135" r:id="rId15" name="Check Box 15">
              <controlPr defaultSize="0" autoFill="0" autoLine="0" autoPict="0">
                <anchor moveWithCells="1">
                  <from>
                    <xdr:col>10</xdr:col>
                    <xdr:colOff>365760</xdr:colOff>
                    <xdr:row>53</xdr:row>
                    <xdr:rowOff>22860</xdr:rowOff>
                  </from>
                  <to>
                    <xdr:col>10</xdr:col>
                    <xdr:colOff>807720</xdr:colOff>
                    <xdr:row>53</xdr:row>
                    <xdr:rowOff>373380</xdr:rowOff>
                  </to>
                </anchor>
              </controlPr>
            </control>
          </mc:Choice>
        </mc:AlternateContent>
        <mc:AlternateContent xmlns:mc="http://schemas.openxmlformats.org/markup-compatibility/2006">
          <mc:Choice Requires="x14">
            <control shapeId="5136" r:id="rId16" name="Check Box 16">
              <controlPr defaultSize="0" autoFill="0" autoLine="0" autoPict="0">
                <anchor moveWithCells="1">
                  <from>
                    <xdr:col>10</xdr:col>
                    <xdr:colOff>365760</xdr:colOff>
                    <xdr:row>54</xdr:row>
                    <xdr:rowOff>38100</xdr:rowOff>
                  </from>
                  <to>
                    <xdr:col>10</xdr:col>
                    <xdr:colOff>807720</xdr:colOff>
                    <xdr:row>54</xdr:row>
                    <xdr:rowOff>388620</xdr:rowOff>
                  </to>
                </anchor>
              </controlPr>
            </control>
          </mc:Choice>
        </mc:AlternateContent>
        <mc:AlternateContent xmlns:mc="http://schemas.openxmlformats.org/markup-compatibility/2006">
          <mc:Choice Requires="x14">
            <control shapeId="5137" r:id="rId17" name="Check Box 17">
              <controlPr defaultSize="0" autoFill="0" autoLine="0" autoPict="0">
                <anchor moveWithCells="1">
                  <from>
                    <xdr:col>10</xdr:col>
                    <xdr:colOff>365760</xdr:colOff>
                    <xdr:row>55</xdr:row>
                    <xdr:rowOff>53340</xdr:rowOff>
                  </from>
                  <to>
                    <xdr:col>10</xdr:col>
                    <xdr:colOff>807720</xdr:colOff>
                    <xdr:row>55</xdr:row>
                    <xdr:rowOff>396240</xdr:rowOff>
                  </to>
                </anchor>
              </controlPr>
            </control>
          </mc:Choice>
        </mc:AlternateContent>
        <mc:AlternateContent xmlns:mc="http://schemas.openxmlformats.org/markup-compatibility/2006">
          <mc:Choice Requires="x14">
            <control shapeId="5138" r:id="rId18" name="Check Box 18">
              <controlPr defaultSize="0" autoFill="0" autoLine="0" autoPict="0">
                <anchor moveWithCells="1">
                  <from>
                    <xdr:col>10</xdr:col>
                    <xdr:colOff>365760</xdr:colOff>
                    <xdr:row>56</xdr:row>
                    <xdr:rowOff>30480</xdr:rowOff>
                  </from>
                  <to>
                    <xdr:col>10</xdr:col>
                    <xdr:colOff>807720</xdr:colOff>
                    <xdr:row>56</xdr:row>
                    <xdr:rowOff>381000</xdr:rowOff>
                  </to>
                </anchor>
              </controlPr>
            </control>
          </mc:Choice>
        </mc:AlternateContent>
        <mc:AlternateContent xmlns:mc="http://schemas.openxmlformats.org/markup-compatibility/2006">
          <mc:Choice Requires="x14">
            <control shapeId="5122" r:id="rId19" name="Check Box 2">
              <controlPr defaultSize="0" autoFill="0" autoLine="0" autoPict="0">
                <anchor moveWithCells="1">
                  <from>
                    <xdr:col>10</xdr:col>
                    <xdr:colOff>365760</xdr:colOff>
                    <xdr:row>24</xdr:row>
                    <xdr:rowOff>152400</xdr:rowOff>
                  </from>
                  <to>
                    <xdr:col>10</xdr:col>
                    <xdr:colOff>807720</xdr:colOff>
                    <xdr:row>24</xdr:row>
                    <xdr:rowOff>502920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C61A3-2281-4152-9E4B-146B1E4F4613}">
  <sheetPr>
    <tabColor theme="5" tint="0.59999389629810485"/>
  </sheetPr>
  <dimension ref="A1:R51"/>
  <sheetViews>
    <sheetView showGridLines="0" view="pageBreakPreview" zoomScaleNormal="60" zoomScaleSheetLayoutView="100" workbookViewId="0">
      <selection activeCell="C29" sqref="C29"/>
    </sheetView>
  </sheetViews>
  <sheetFormatPr defaultColWidth="9.109375" defaultRowHeight="16.8"/>
  <cols>
    <col min="1" max="1" width="9.109375" style="183"/>
    <col min="2" max="2" width="15.6640625" style="182" customWidth="1"/>
    <col min="3" max="4" width="30.6640625" style="183" customWidth="1"/>
    <col min="5" max="5" width="60.6640625" style="183" customWidth="1"/>
    <col min="6" max="8" width="30.6640625" style="183" customWidth="1"/>
    <col min="9" max="10" width="15.6640625" style="183" customWidth="1"/>
    <col min="11" max="11" width="60.6640625" style="183" customWidth="1"/>
    <col min="12" max="12" width="15.6640625" style="183" customWidth="1"/>
    <col min="13" max="15" width="30.6640625" style="183" customWidth="1"/>
    <col min="16" max="16" width="60.6640625" style="183" customWidth="1"/>
    <col min="17" max="16384" width="9.109375" style="183"/>
  </cols>
  <sheetData>
    <row r="1" spans="2:18">
      <c r="R1" s="182" t="s">
        <v>103</v>
      </c>
    </row>
    <row r="2" spans="2:18" ht="20.399999999999999">
      <c r="B2" s="184" t="s">
        <v>104</v>
      </c>
      <c r="C2" s="22" t="s">
        <v>105</v>
      </c>
      <c r="R2" s="182" t="s">
        <v>103</v>
      </c>
    </row>
    <row r="3" spans="2:18">
      <c r="C3" s="185"/>
      <c r="D3" s="186"/>
      <c r="R3" s="182" t="s">
        <v>103</v>
      </c>
    </row>
    <row r="4" spans="2:18" ht="20.399999999999999">
      <c r="B4" s="187" t="s">
        <v>3</v>
      </c>
      <c r="C4" s="188"/>
      <c r="D4" s="189"/>
      <c r="E4" s="188"/>
      <c r="F4" s="188"/>
      <c r="G4" s="188"/>
      <c r="H4" s="188"/>
      <c r="I4" s="188"/>
      <c r="J4" s="190"/>
      <c r="R4" s="182" t="s">
        <v>103</v>
      </c>
    </row>
    <row r="5" spans="2:18" ht="20.399999999999999">
      <c r="B5" s="191" t="s">
        <v>106</v>
      </c>
      <c r="D5" s="151"/>
      <c r="J5" s="192"/>
      <c r="R5" s="182" t="s">
        <v>103</v>
      </c>
    </row>
    <row r="6" spans="2:18" ht="20.399999999999999">
      <c r="B6" s="193" t="s">
        <v>107</v>
      </c>
      <c r="D6" s="8"/>
      <c r="E6" s="8"/>
      <c r="F6" s="8"/>
      <c r="G6" s="8"/>
      <c r="H6" s="8"/>
      <c r="I6" s="8"/>
      <c r="J6" s="194"/>
      <c r="K6" s="8"/>
      <c r="L6" s="8"/>
      <c r="M6" s="8"/>
      <c r="N6" s="8"/>
      <c r="O6" s="8"/>
      <c r="P6" s="8"/>
      <c r="R6" s="182" t="s">
        <v>103</v>
      </c>
    </row>
    <row r="7" spans="2:18" ht="20.399999999999999">
      <c r="B7" s="193" t="s">
        <v>108</v>
      </c>
      <c r="D7" s="8"/>
      <c r="E7" s="8"/>
      <c r="F7" s="8"/>
      <c r="G7" s="8"/>
      <c r="H7" s="8"/>
      <c r="I7" s="8"/>
      <c r="J7" s="194"/>
      <c r="K7" s="8"/>
      <c r="L7" s="8"/>
      <c r="M7" s="8"/>
      <c r="N7" s="8"/>
      <c r="O7" s="8"/>
      <c r="P7" s="8"/>
      <c r="R7" s="182" t="s">
        <v>103</v>
      </c>
    </row>
    <row r="8" spans="2:18" ht="20.399999999999999">
      <c r="B8" s="193" t="s">
        <v>109</v>
      </c>
      <c r="D8" s="8"/>
      <c r="E8" s="8"/>
      <c r="F8" s="8"/>
      <c r="G8" s="8"/>
      <c r="H8" s="8"/>
      <c r="I8" s="8"/>
      <c r="J8" s="194"/>
      <c r="K8" s="8"/>
      <c r="L8" s="8"/>
      <c r="M8" s="8"/>
      <c r="N8" s="8"/>
      <c r="O8" s="8"/>
      <c r="P8" s="8"/>
      <c r="R8" s="182" t="s">
        <v>103</v>
      </c>
    </row>
    <row r="9" spans="2:18" ht="20.399999999999999">
      <c r="B9" s="193" t="s">
        <v>110</v>
      </c>
      <c r="D9" s="8"/>
      <c r="E9" s="8"/>
      <c r="F9" s="8"/>
      <c r="G9" s="8"/>
      <c r="H9" s="8"/>
      <c r="I9" s="8"/>
      <c r="J9" s="194"/>
      <c r="K9" s="8"/>
      <c r="L9" s="8"/>
      <c r="M9" s="8"/>
      <c r="N9" s="8"/>
      <c r="O9" s="8"/>
      <c r="P9" s="8"/>
      <c r="R9" s="182" t="s">
        <v>103</v>
      </c>
    </row>
    <row r="10" spans="2:18" ht="20.399999999999999">
      <c r="B10" s="193" t="s">
        <v>111</v>
      </c>
      <c r="D10" s="8"/>
      <c r="E10" s="8"/>
      <c r="F10" s="8"/>
      <c r="G10" s="8"/>
      <c r="H10" s="8"/>
      <c r="I10" s="8"/>
      <c r="J10" s="194"/>
      <c r="K10" s="8"/>
      <c r="L10" s="8"/>
      <c r="M10" s="8"/>
      <c r="N10" s="8"/>
      <c r="O10" s="8"/>
      <c r="P10" s="8"/>
      <c r="R10" s="182" t="s">
        <v>103</v>
      </c>
    </row>
    <row r="11" spans="2:18" ht="20.399999999999999">
      <c r="B11" s="193" t="s">
        <v>112</v>
      </c>
      <c r="D11" s="8"/>
      <c r="E11" s="8"/>
      <c r="F11" s="8"/>
      <c r="G11" s="8"/>
      <c r="H11" s="8"/>
      <c r="I11" s="8"/>
      <c r="J11" s="194"/>
      <c r="K11" s="8"/>
      <c r="L11" s="8"/>
      <c r="M11" s="8"/>
      <c r="N11" s="8"/>
      <c r="O11" s="8"/>
      <c r="P11" s="8"/>
      <c r="R11" s="182" t="s">
        <v>103</v>
      </c>
    </row>
    <row r="12" spans="2:18" ht="20.399999999999999">
      <c r="B12" s="193" t="s">
        <v>113</v>
      </c>
      <c r="D12" s="8"/>
      <c r="E12" s="8"/>
      <c r="F12" s="8"/>
      <c r="G12" s="8"/>
      <c r="H12" s="8"/>
      <c r="I12" s="8"/>
      <c r="J12" s="194"/>
      <c r="K12" s="8"/>
      <c r="L12" s="8"/>
      <c r="M12" s="8"/>
      <c r="N12" s="8"/>
      <c r="O12" s="8"/>
      <c r="P12" s="8"/>
      <c r="R12" s="182" t="s">
        <v>103</v>
      </c>
    </row>
    <row r="13" spans="2:18" ht="20.399999999999999">
      <c r="B13" s="193" t="s">
        <v>114</v>
      </c>
      <c r="D13" s="8"/>
      <c r="E13" s="8"/>
      <c r="F13" s="8"/>
      <c r="G13" s="8"/>
      <c r="H13" s="8"/>
      <c r="I13" s="8"/>
      <c r="J13" s="194"/>
      <c r="K13" s="8"/>
      <c r="L13" s="8"/>
      <c r="M13" s="8"/>
      <c r="N13" s="8"/>
      <c r="O13" s="8"/>
      <c r="P13" s="8"/>
      <c r="R13" s="182" t="s">
        <v>103</v>
      </c>
    </row>
    <row r="14" spans="2:18" ht="20.399999999999999">
      <c r="B14" s="193" t="s">
        <v>115</v>
      </c>
      <c r="D14" s="8"/>
      <c r="E14" s="8"/>
      <c r="F14" s="8"/>
      <c r="G14" s="8"/>
      <c r="H14" s="8"/>
      <c r="I14" s="8"/>
      <c r="J14" s="194"/>
      <c r="K14" s="8"/>
      <c r="L14" s="8"/>
      <c r="M14" s="8"/>
      <c r="N14" s="8"/>
      <c r="O14" s="8"/>
      <c r="P14" s="8"/>
      <c r="R14" s="182" t="s">
        <v>103</v>
      </c>
    </row>
    <row r="15" spans="2:18" ht="20.399999999999999">
      <c r="B15" s="193" t="s">
        <v>116</v>
      </c>
      <c r="D15" s="8"/>
      <c r="E15" s="8"/>
      <c r="F15" s="8"/>
      <c r="G15" s="8"/>
      <c r="H15" s="8"/>
      <c r="I15" s="8"/>
      <c r="J15" s="194"/>
      <c r="K15" s="8"/>
      <c r="L15" s="8"/>
      <c r="M15" s="8"/>
      <c r="N15" s="8"/>
      <c r="O15" s="8"/>
      <c r="P15" s="8"/>
      <c r="R15" s="182" t="s">
        <v>103</v>
      </c>
    </row>
    <row r="16" spans="2:18" ht="20.399999999999999">
      <c r="B16" s="193" t="s">
        <v>117</v>
      </c>
      <c r="D16" s="8"/>
      <c r="E16" s="8"/>
      <c r="F16" s="8"/>
      <c r="G16" s="8"/>
      <c r="H16" s="8"/>
      <c r="I16" s="8"/>
      <c r="J16" s="194"/>
      <c r="K16" s="8"/>
      <c r="L16" s="8"/>
      <c r="M16" s="8"/>
      <c r="N16" s="8"/>
      <c r="O16" s="8"/>
      <c r="P16" s="8"/>
      <c r="R16" s="182" t="s">
        <v>103</v>
      </c>
    </row>
    <row r="17" spans="1:18" ht="20.399999999999999">
      <c r="B17" s="211" t="s">
        <v>118</v>
      </c>
      <c r="C17" s="196"/>
      <c r="D17" s="155"/>
      <c r="E17" s="155"/>
      <c r="F17" s="155"/>
      <c r="G17" s="155"/>
      <c r="H17" s="155"/>
      <c r="I17" s="155"/>
      <c r="J17" s="212"/>
      <c r="K17" s="8"/>
      <c r="L17" s="8"/>
      <c r="M17" s="8"/>
      <c r="N17" s="8"/>
      <c r="O17" s="8"/>
      <c r="P17" s="8"/>
      <c r="R17" s="182" t="s">
        <v>103</v>
      </c>
    </row>
    <row r="18" spans="1:18">
      <c r="B18" s="213"/>
      <c r="D18" s="8"/>
      <c r="E18" s="8"/>
      <c r="F18" s="8"/>
      <c r="G18" s="8"/>
      <c r="H18" s="8"/>
      <c r="I18" s="8"/>
      <c r="J18" s="8"/>
      <c r="K18" s="8"/>
      <c r="L18" s="8"/>
      <c r="M18" s="8"/>
      <c r="N18" s="8"/>
      <c r="O18" s="8"/>
      <c r="P18" s="8"/>
      <c r="R18" s="182" t="s">
        <v>103</v>
      </c>
    </row>
    <row r="19" spans="1:18">
      <c r="C19" s="2"/>
      <c r="D19" s="151"/>
      <c r="R19" s="182" t="s">
        <v>103</v>
      </c>
    </row>
    <row r="20" spans="1:18">
      <c r="B20" s="183"/>
      <c r="R20" s="182" t="s">
        <v>103</v>
      </c>
    </row>
    <row r="21" spans="1:18" ht="16.2" customHeight="1">
      <c r="C21" s="8"/>
      <c r="D21" s="151"/>
      <c r="R21" s="182" t="s">
        <v>103</v>
      </c>
    </row>
    <row r="22" spans="1:18" ht="16.5" customHeight="1">
      <c r="B22" s="268"/>
      <c r="C22" s="269"/>
      <c r="D22" s="270"/>
      <c r="E22" s="269"/>
      <c r="F22" s="269"/>
      <c r="G22" s="269"/>
      <c r="H22" s="269"/>
      <c r="I22" s="269"/>
      <c r="J22" s="269"/>
      <c r="K22" s="269"/>
      <c r="L22" s="269"/>
      <c r="M22" s="269"/>
      <c r="R22" s="182" t="s">
        <v>103</v>
      </c>
    </row>
    <row r="23" spans="1:18" ht="16.5" customHeight="1">
      <c r="B23" s="268"/>
      <c r="C23" s="269"/>
      <c r="D23" s="269"/>
      <c r="E23" s="269"/>
      <c r="F23" s="269"/>
      <c r="G23" s="269"/>
      <c r="H23" s="269"/>
      <c r="I23" s="269"/>
      <c r="J23" s="269"/>
      <c r="K23" s="271" t="s">
        <v>119</v>
      </c>
      <c r="L23" s="269"/>
      <c r="M23" s="269"/>
      <c r="R23" s="182" t="s">
        <v>103</v>
      </c>
    </row>
    <row r="24" spans="1:18" ht="16.5" customHeight="1">
      <c r="B24" s="268"/>
      <c r="C24" s="269"/>
      <c r="D24" s="269"/>
      <c r="E24" s="269"/>
      <c r="F24" s="269"/>
      <c r="G24" s="269"/>
      <c r="H24" s="269"/>
      <c r="I24" s="199"/>
      <c r="J24" s="199"/>
      <c r="K24" s="272" t="s">
        <v>120</v>
      </c>
      <c r="L24" s="273"/>
      <c r="M24" s="273"/>
      <c r="O24" s="185"/>
      <c r="P24" s="214"/>
      <c r="R24" s="182" t="s">
        <v>103</v>
      </c>
    </row>
    <row r="25" spans="1:18" ht="16.5" customHeight="1">
      <c r="B25" s="268"/>
      <c r="C25" s="269"/>
      <c r="D25" s="269"/>
      <c r="E25" s="269"/>
      <c r="F25" s="269"/>
      <c r="G25" s="269"/>
      <c r="H25" s="269"/>
      <c r="I25" s="271" t="s">
        <v>121</v>
      </c>
      <c r="J25" s="271" t="s">
        <v>121</v>
      </c>
      <c r="K25" s="272" t="s">
        <v>122</v>
      </c>
      <c r="L25" s="272" t="s">
        <v>121</v>
      </c>
      <c r="M25" s="272" t="s">
        <v>121</v>
      </c>
      <c r="O25" s="8"/>
      <c r="P25" s="214"/>
      <c r="R25" s="182" t="s">
        <v>103</v>
      </c>
    </row>
    <row r="26" spans="1:18">
      <c r="B26" s="268"/>
      <c r="C26" s="269"/>
      <c r="D26" s="270"/>
      <c r="E26" s="269"/>
      <c r="F26" s="274"/>
      <c r="G26" s="274"/>
      <c r="H26" s="274"/>
      <c r="I26" s="274" t="s">
        <v>123</v>
      </c>
      <c r="J26" s="274" t="s">
        <v>123</v>
      </c>
      <c r="K26" s="272" t="s">
        <v>124</v>
      </c>
      <c r="L26" s="274" t="s">
        <v>123</v>
      </c>
      <c r="M26" s="274" t="s">
        <v>123</v>
      </c>
      <c r="R26" s="182" t="s">
        <v>103</v>
      </c>
    </row>
    <row r="27" spans="1:18">
      <c r="C27" s="200" t="s">
        <v>125</v>
      </c>
      <c r="G27" s="200" t="s">
        <v>126</v>
      </c>
      <c r="H27" s="200" t="s">
        <v>126</v>
      </c>
      <c r="I27" s="200" t="s">
        <v>125</v>
      </c>
      <c r="J27" s="201" t="s">
        <v>125</v>
      </c>
      <c r="K27" s="201" t="s">
        <v>125</v>
      </c>
      <c r="L27" s="200" t="s">
        <v>125</v>
      </c>
      <c r="M27" s="200" t="s">
        <v>125</v>
      </c>
      <c r="R27" s="182" t="s">
        <v>103</v>
      </c>
    </row>
    <row r="28" spans="1:18" s="207" customFormat="1" ht="61.8" thickBot="1">
      <c r="A28" s="183"/>
      <c r="B28" s="202" t="s">
        <v>127</v>
      </c>
      <c r="C28" s="203" t="s">
        <v>128</v>
      </c>
      <c r="D28" s="203" t="s">
        <v>129</v>
      </c>
      <c r="E28" s="203" t="s">
        <v>130</v>
      </c>
      <c r="F28" s="204" t="s">
        <v>131</v>
      </c>
      <c r="G28" s="279" t="s">
        <v>132</v>
      </c>
      <c r="H28" s="278" t="s">
        <v>133</v>
      </c>
      <c r="I28" s="203" t="s">
        <v>134</v>
      </c>
      <c r="J28" s="203" t="s">
        <v>135</v>
      </c>
      <c r="K28" s="205" t="s">
        <v>136</v>
      </c>
      <c r="L28" s="203" t="s">
        <v>137</v>
      </c>
      <c r="M28" s="204" t="s">
        <v>138</v>
      </c>
      <c r="N28" s="203" t="s">
        <v>139</v>
      </c>
      <c r="O28" s="278" t="s">
        <v>140</v>
      </c>
      <c r="P28" s="206" t="s">
        <v>141</v>
      </c>
      <c r="R28" s="182" t="s">
        <v>103</v>
      </c>
    </row>
    <row r="29" spans="1:18" ht="50.25" customHeight="1">
      <c r="B29" s="208" t="str">
        <f>IF(C29="","",_xlfn.XLOOKUP(C29,経費NO.!$C$2:$C$17,経費NO.!$B$2:$B$17)&amp;"_"&amp;COUNTIF($C$29:C29,C29))</f>
        <v/>
      </c>
      <c r="C29" s="90"/>
      <c r="D29" s="55"/>
      <c r="E29" s="55"/>
      <c r="F29" s="55"/>
      <c r="G29" s="91"/>
      <c r="H29" s="91"/>
      <c r="I29" s="55"/>
      <c r="J29" s="55"/>
      <c r="K29" s="92"/>
      <c r="L29" s="55"/>
      <c r="M29" s="55"/>
      <c r="N29" s="92"/>
      <c r="O29" s="93"/>
      <c r="P29" s="94"/>
      <c r="R29" s="182" t="s">
        <v>103</v>
      </c>
    </row>
    <row r="30" spans="1:18" ht="50.25" customHeight="1">
      <c r="B30" s="208" t="str">
        <f>IF(C30="","",_xlfn.XLOOKUP(C30,経費NO.!$C$2:$C$17,経費NO.!$B$2:$B$17)&amp;"_"&amp;COUNTIF($C$29:C30,C30))</f>
        <v/>
      </c>
      <c r="C30" s="90"/>
      <c r="D30" s="55"/>
      <c r="E30" s="55"/>
      <c r="F30" s="55"/>
      <c r="G30" s="91"/>
      <c r="H30" s="91"/>
      <c r="I30" s="55"/>
      <c r="J30" s="55"/>
      <c r="K30" s="92"/>
      <c r="L30" s="55"/>
      <c r="M30" s="55"/>
      <c r="N30" s="54"/>
      <c r="O30" s="95"/>
      <c r="P30" s="96"/>
      <c r="R30" s="182" t="s">
        <v>103</v>
      </c>
    </row>
    <row r="31" spans="1:18" ht="50.25" customHeight="1">
      <c r="B31" s="208" t="str">
        <f>IF(C31="","",_xlfn.XLOOKUP(C31,経費NO.!$C$2:$C$17,経費NO.!$B$2:$B$17)&amp;"_"&amp;COUNTIF($C$29:C31,C31))</f>
        <v/>
      </c>
      <c r="C31" s="90"/>
      <c r="D31" s="55"/>
      <c r="E31" s="55"/>
      <c r="F31" s="55"/>
      <c r="G31" s="91"/>
      <c r="H31" s="91"/>
      <c r="I31" s="55"/>
      <c r="J31" s="55"/>
      <c r="K31" s="92"/>
      <c r="L31" s="55"/>
      <c r="M31" s="55"/>
      <c r="N31" s="54"/>
      <c r="O31" s="95"/>
      <c r="P31" s="96"/>
      <c r="R31" s="182" t="s">
        <v>103</v>
      </c>
    </row>
    <row r="32" spans="1:18" ht="50.25" customHeight="1">
      <c r="B32" s="208" t="str">
        <f>IF(C32="","",_xlfn.XLOOKUP(C32,経費NO.!$C$2:$C$17,経費NO.!$B$2:$B$17)&amp;"_"&amp;COUNTIF($C$29:C32,C32))</f>
        <v/>
      </c>
      <c r="C32" s="90"/>
      <c r="D32" s="55"/>
      <c r="E32" s="55"/>
      <c r="F32" s="55"/>
      <c r="G32" s="91"/>
      <c r="H32" s="91"/>
      <c r="I32" s="55"/>
      <c r="J32" s="55"/>
      <c r="K32" s="92"/>
      <c r="L32" s="55"/>
      <c r="M32" s="55"/>
      <c r="N32" s="55"/>
      <c r="O32" s="97"/>
      <c r="P32" s="98"/>
      <c r="R32" s="182" t="s">
        <v>103</v>
      </c>
    </row>
    <row r="33" spans="2:18" ht="50.25" customHeight="1">
      <c r="B33" s="208" t="str">
        <f>IF(C33="","",_xlfn.XLOOKUP(C33,経費NO.!$C$2:$C$17,経費NO.!$B$2:$B$17)&amp;"_"&amp;COUNTIF($C$29:C33,C33))</f>
        <v/>
      </c>
      <c r="C33" s="90"/>
      <c r="D33" s="55"/>
      <c r="E33" s="55"/>
      <c r="F33" s="55"/>
      <c r="G33" s="91"/>
      <c r="H33" s="91"/>
      <c r="I33" s="55"/>
      <c r="J33" s="55"/>
      <c r="K33" s="92"/>
      <c r="L33" s="55"/>
      <c r="M33" s="55"/>
      <c r="N33" s="54"/>
      <c r="O33" s="95"/>
      <c r="P33" s="98"/>
      <c r="R33" s="182" t="s">
        <v>103</v>
      </c>
    </row>
    <row r="34" spans="2:18" ht="50.25" customHeight="1">
      <c r="B34" s="208" t="str">
        <f>IF(C34="","",_xlfn.XLOOKUP(C34,経費NO.!$C$2:$C$17,経費NO.!$B$2:$B$17)&amp;"_"&amp;COUNTIF($C$29:C34,C34))</f>
        <v/>
      </c>
      <c r="C34" s="90"/>
      <c r="D34" s="55"/>
      <c r="E34" s="55"/>
      <c r="F34" s="55"/>
      <c r="G34" s="91"/>
      <c r="H34" s="91"/>
      <c r="I34" s="55"/>
      <c r="J34" s="55"/>
      <c r="K34" s="92"/>
      <c r="L34" s="55"/>
      <c r="M34" s="55"/>
      <c r="N34" s="54"/>
      <c r="O34" s="95"/>
      <c r="P34" s="98"/>
      <c r="R34" s="182" t="s">
        <v>103</v>
      </c>
    </row>
    <row r="35" spans="2:18" ht="50.25" customHeight="1">
      <c r="B35" s="208" t="str">
        <f>IF(C35="","",_xlfn.XLOOKUP(C35,経費NO.!$C$2:$C$17,経費NO.!$B$2:$B$17)&amp;"_"&amp;COUNTIF($C$29:C35,C35))</f>
        <v/>
      </c>
      <c r="C35" s="90"/>
      <c r="D35" s="55"/>
      <c r="E35" s="55"/>
      <c r="F35" s="55"/>
      <c r="G35" s="91"/>
      <c r="H35" s="91"/>
      <c r="I35" s="55"/>
      <c r="J35" s="55"/>
      <c r="K35" s="92"/>
      <c r="L35" s="55"/>
      <c r="M35" s="55"/>
      <c r="N35" s="54"/>
      <c r="O35" s="95"/>
      <c r="P35" s="98"/>
      <c r="R35" s="182" t="s">
        <v>103</v>
      </c>
    </row>
    <row r="36" spans="2:18" ht="50.25" customHeight="1">
      <c r="B36" s="208" t="str">
        <f>IF(C36="","",_xlfn.XLOOKUP(C36,経費NO.!$C$2:$C$17,経費NO.!$B$2:$B$17)&amp;"_"&amp;COUNTIF($C$29:C36,C36))</f>
        <v/>
      </c>
      <c r="C36" s="90"/>
      <c r="D36" s="55"/>
      <c r="E36" s="55"/>
      <c r="F36" s="55"/>
      <c r="G36" s="91"/>
      <c r="H36" s="91"/>
      <c r="I36" s="55"/>
      <c r="J36" s="55"/>
      <c r="K36" s="92"/>
      <c r="L36" s="55"/>
      <c r="M36" s="55"/>
      <c r="N36" s="54"/>
      <c r="O36" s="95"/>
      <c r="P36" s="98"/>
      <c r="R36" s="182" t="s">
        <v>103</v>
      </c>
    </row>
    <row r="37" spans="2:18" ht="50.25" customHeight="1">
      <c r="B37" s="208" t="str">
        <f>IF(C37="","",_xlfn.XLOOKUP(C37,経費NO.!$C$2:$C$17,経費NO.!$B$2:$B$17)&amp;"_"&amp;COUNTIF($C$29:C37,C37))</f>
        <v/>
      </c>
      <c r="C37" s="90"/>
      <c r="D37" s="55"/>
      <c r="E37" s="55"/>
      <c r="F37" s="55"/>
      <c r="G37" s="91"/>
      <c r="H37" s="91"/>
      <c r="I37" s="55"/>
      <c r="J37" s="55"/>
      <c r="K37" s="92"/>
      <c r="L37" s="55"/>
      <c r="M37" s="55"/>
      <c r="N37" s="54"/>
      <c r="O37" s="95"/>
      <c r="P37" s="98"/>
      <c r="R37" s="182" t="s">
        <v>103</v>
      </c>
    </row>
    <row r="38" spans="2:18" ht="50.25" customHeight="1">
      <c r="B38" s="208" t="str">
        <f>IF(C38="","",_xlfn.XLOOKUP(C38,経費NO.!$C$2:$C$17,経費NO.!$B$2:$B$17)&amp;"_"&amp;COUNTIF($C$29:C38,C38))</f>
        <v/>
      </c>
      <c r="C38" s="90"/>
      <c r="D38" s="55"/>
      <c r="E38" s="55"/>
      <c r="F38" s="55"/>
      <c r="G38" s="91"/>
      <c r="H38" s="91"/>
      <c r="I38" s="55"/>
      <c r="J38" s="55"/>
      <c r="K38" s="92"/>
      <c r="L38" s="55"/>
      <c r="M38" s="55"/>
      <c r="N38" s="54"/>
      <c r="O38" s="95"/>
      <c r="P38" s="98"/>
      <c r="R38" s="182" t="s">
        <v>103</v>
      </c>
    </row>
    <row r="39" spans="2:18" ht="50.25" customHeight="1">
      <c r="B39" s="208" t="str">
        <f>IF(C39="","",_xlfn.XLOOKUP(C39,経費NO.!$C$2:$C$17,経費NO.!$B$2:$B$17)&amp;"_"&amp;COUNTIF($C$29:C39,C39))</f>
        <v/>
      </c>
      <c r="C39" s="90"/>
      <c r="D39" s="55"/>
      <c r="E39" s="55"/>
      <c r="F39" s="55"/>
      <c r="G39" s="91"/>
      <c r="H39" s="91"/>
      <c r="I39" s="55"/>
      <c r="J39" s="55"/>
      <c r="K39" s="92"/>
      <c r="L39" s="55"/>
      <c r="M39" s="55"/>
      <c r="N39" s="54"/>
      <c r="O39" s="95"/>
      <c r="P39" s="98"/>
      <c r="R39" s="182" t="s">
        <v>103</v>
      </c>
    </row>
    <row r="40" spans="2:18" ht="50.25" customHeight="1">
      <c r="B40" s="208" t="str">
        <f>IF(C40="","",_xlfn.XLOOKUP(C40,経費NO.!$C$2:$C$17,経費NO.!$B$2:$B$17)&amp;"_"&amp;COUNTIF($C$29:C40,C40))</f>
        <v/>
      </c>
      <c r="C40" s="90"/>
      <c r="D40" s="55"/>
      <c r="E40" s="55"/>
      <c r="F40" s="55"/>
      <c r="G40" s="91"/>
      <c r="H40" s="91"/>
      <c r="I40" s="55"/>
      <c r="J40" s="55"/>
      <c r="K40" s="92"/>
      <c r="L40" s="55"/>
      <c r="M40" s="55"/>
      <c r="N40" s="54"/>
      <c r="O40" s="95"/>
      <c r="P40" s="98"/>
      <c r="R40" s="182" t="s">
        <v>103</v>
      </c>
    </row>
    <row r="41" spans="2:18" ht="50.25" customHeight="1">
      <c r="B41" s="208" t="str">
        <f>IF(C41="","",_xlfn.XLOOKUP(C41,経費NO.!$C$2:$C$17,経費NO.!$B$2:$B$17)&amp;"_"&amp;COUNTIF($C$29:C41,C41))</f>
        <v/>
      </c>
      <c r="C41" s="90"/>
      <c r="D41" s="55"/>
      <c r="E41" s="55"/>
      <c r="F41" s="55"/>
      <c r="G41" s="91"/>
      <c r="H41" s="91"/>
      <c r="I41" s="55"/>
      <c r="J41" s="55"/>
      <c r="K41" s="54"/>
      <c r="L41" s="55"/>
      <c r="M41" s="55"/>
      <c r="N41" s="55"/>
      <c r="O41" s="97"/>
      <c r="P41" s="98"/>
      <c r="R41" s="182" t="s">
        <v>103</v>
      </c>
    </row>
    <row r="42" spans="2:18" ht="50.25" customHeight="1">
      <c r="B42" s="208" t="str">
        <f>IF(C42="","",_xlfn.XLOOKUP(C42,経費NO.!$C$2:$C$17,経費NO.!$B$2:$B$17)&amp;"_"&amp;COUNTIF($C$29:C42,C42))</f>
        <v/>
      </c>
      <c r="C42" s="90"/>
      <c r="D42" s="55"/>
      <c r="E42" s="55"/>
      <c r="F42" s="55"/>
      <c r="G42" s="91"/>
      <c r="H42" s="91"/>
      <c r="I42" s="55"/>
      <c r="J42" s="55"/>
      <c r="K42" s="54"/>
      <c r="L42" s="55"/>
      <c r="M42" s="55"/>
      <c r="N42" s="54"/>
      <c r="O42" s="95"/>
      <c r="P42" s="98"/>
      <c r="R42" s="182" t="s">
        <v>103</v>
      </c>
    </row>
    <row r="43" spans="2:18" ht="50.25" customHeight="1">
      <c r="B43" s="208" t="str">
        <f>IF(C43="","",_xlfn.XLOOKUP(C43,経費NO.!$C$2:$C$17,経費NO.!$B$2:$B$17)&amp;"_"&amp;COUNTIF($C$29:C43,C43))</f>
        <v/>
      </c>
      <c r="C43" s="90"/>
      <c r="D43" s="55"/>
      <c r="E43" s="55"/>
      <c r="F43" s="55"/>
      <c r="G43" s="91"/>
      <c r="H43" s="91"/>
      <c r="I43" s="55"/>
      <c r="J43" s="55"/>
      <c r="K43" s="54"/>
      <c r="L43" s="55"/>
      <c r="M43" s="55"/>
      <c r="N43" s="55"/>
      <c r="O43" s="97"/>
      <c r="P43" s="98"/>
      <c r="R43" s="182" t="s">
        <v>103</v>
      </c>
    </row>
    <row r="44" spans="2:18" ht="50.25" customHeight="1">
      <c r="B44" s="208" t="str">
        <f>IF(C44="","",_xlfn.XLOOKUP(C44,経費NO.!$C$2:$C$17,経費NO.!$B$2:$B$17)&amp;"_"&amp;COUNTIF($C$29:C44,C44))</f>
        <v/>
      </c>
      <c r="C44" s="90"/>
      <c r="D44" s="55"/>
      <c r="E44" s="55"/>
      <c r="F44" s="55"/>
      <c r="G44" s="91"/>
      <c r="H44" s="91"/>
      <c r="I44" s="55"/>
      <c r="J44" s="55"/>
      <c r="K44" s="54"/>
      <c r="L44" s="55"/>
      <c r="M44" s="55"/>
      <c r="N44" s="55"/>
      <c r="O44" s="97"/>
      <c r="P44" s="98"/>
      <c r="R44" s="182" t="s">
        <v>103</v>
      </c>
    </row>
    <row r="45" spans="2:18" ht="50.25" customHeight="1">
      <c r="B45" s="208" t="str">
        <f>IF(C45="","",_xlfn.XLOOKUP(C45,経費NO.!$C$2:$C$17,経費NO.!$B$2:$B$17)&amp;"_"&amp;COUNTIF($C$29:C45,C45))</f>
        <v/>
      </c>
      <c r="C45" s="90"/>
      <c r="D45" s="55"/>
      <c r="E45" s="55"/>
      <c r="F45" s="55"/>
      <c r="G45" s="91"/>
      <c r="H45" s="91"/>
      <c r="I45" s="55"/>
      <c r="J45" s="55"/>
      <c r="K45" s="54"/>
      <c r="L45" s="55"/>
      <c r="M45" s="55"/>
      <c r="N45" s="55"/>
      <c r="O45" s="97"/>
      <c r="P45" s="98"/>
      <c r="R45" s="182" t="s">
        <v>103</v>
      </c>
    </row>
    <row r="46" spans="2:18" ht="50.25" customHeight="1">
      <c r="B46" s="208" t="str">
        <f>IF(C46="","",_xlfn.XLOOKUP(C46,経費NO.!$C$2:$C$17,経費NO.!$B$2:$B$17)&amp;"_"&amp;COUNTIF($C$29:C46,C46))</f>
        <v/>
      </c>
      <c r="C46" s="90"/>
      <c r="D46" s="55"/>
      <c r="E46" s="55"/>
      <c r="F46" s="55"/>
      <c r="G46" s="91"/>
      <c r="H46" s="91"/>
      <c r="I46" s="55"/>
      <c r="J46" s="55"/>
      <c r="K46" s="54"/>
      <c r="L46" s="55"/>
      <c r="M46" s="55"/>
      <c r="N46" s="55"/>
      <c r="O46" s="97"/>
      <c r="P46" s="98"/>
      <c r="R46" s="182" t="s">
        <v>103</v>
      </c>
    </row>
    <row r="47" spans="2:18" ht="50.25" customHeight="1">
      <c r="B47" s="208" t="str">
        <f>IF(C47="","",_xlfn.XLOOKUP(C47,経費NO.!$C$2:$C$17,経費NO.!$B$2:$B$17)&amp;"_"&amp;COUNTIF($C$29:C47,C47))</f>
        <v/>
      </c>
      <c r="C47" s="90"/>
      <c r="D47" s="55"/>
      <c r="E47" s="55"/>
      <c r="F47" s="55"/>
      <c r="G47" s="91"/>
      <c r="H47" s="91"/>
      <c r="I47" s="55"/>
      <c r="J47" s="55"/>
      <c r="K47" s="54"/>
      <c r="L47" s="55"/>
      <c r="M47" s="55"/>
      <c r="N47" s="55"/>
      <c r="O47" s="97"/>
      <c r="P47" s="98"/>
      <c r="R47" s="182" t="s">
        <v>103</v>
      </c>
    </row>
    <row r="48" spans="2:18" ht="50.25" customHeight="1">
      <c r="B48" s="208" t="str">
        <f>IF(C48="","",_xlfn.XLOOKUP(C48,経費NO.!$C$2:$C$17,経費NO.!$B$2:$B$17)&amp;"_"&amp;COUNTIF($C$29:C48,C48))</f>
        <v/>
      </c>
      <c r="C48" s="90"/>
      <c r="D48" s="56"/>
      <c r="E48" s="56"/>
      <c r="F48" s="56"/>
      <c r="G48" s="99"/>
      <c r="H48" s="99"/>
      <c r="I48" s="56"/>
      <c r="J48" s="56"/>
      <c r="K48" s="54"/>
      <c r="L48" s="56"/>
      <c r="M48" s="56"/>
      <c r="N48" s="56"/>
      <c r="O48" s="100"/>
      <c r="P48" s="101"/>
      <c r="R48" s="182" t="s">
        <v>103</v>
      </c>
    </row>
    <row r="49" spans="1:18">
      <c r="B49" s="210" t="s">
        <v>142</v>
      </c>
      <c r="R49" s="182" t="s">
        <v>103</v>
      </c>
    </row>
    <row r="50" spans="1:18">
      <c r="R50" s="182" t="s">
        <v>103</v>
      </c>
    </row>
    <row r="51" spans="1:18">
      <c r="A51" s="182" t="s">
        <v>103</v>
      </c>
      <c r="B51" s="182" t="s">
        <v>103</v>
      </c>
      <c r="C51" s="182" t="s">
        <v>103</v>
      </c>
      <c r="D51" s="182" t="s">
        <v>103</v>
      </c>
      <c r="E51" s="182" t="s">
        <v>103</v>
      </c>
      <c r="F51" s="182" t="s">
        <v>103</v>
      </c>
      <c r="G51" s="182" t="s">
        <v>103</v>
      </c>
      <c r="H51" s="182" t="s">
        <v>103</v>
      </c>
      <c r="I51" s="182" t="s">
        <v>103</v>
      </c>
      <c r="J51" s="182" t="s">
        <v>103</v>
      </c>
      <c r="K51" s="182" t="s">
        <v>103</v>
      </c>
      <c r="L51" s="182" t="s">
        <v>103</v>
      </c>
      <c r="M51" s="182" t="s">
        <v>103</v>
      </c>
      <c r="N51" s="182" t="s">
        <v>103</v>
      </c>
      <c r="O51" s="182" t="s">
        <v>103</v>
      </c>
      <c r="P51" s="182" t="s">
        <v>103</v>
      </c>
      <c r="Q51" s="182" t="s">
        <v>103</v>
      </c>
      <c r="R51" s="182" t="s">
        <v>103</v>
      </c>
    </row>
  </sheetData>
  <sheetProtection algorithmName="SHA-512" hashValue="8Brk1+5OQCcDsE0v3IHVwgTJhSsdL6n/nFcHe8SdXlqJA0kM68vn4X/dHdTDg++pys2BLcvYRTZBb9owlmRRSA==" saltValue="HUZkjceIMkNqWyILCYXC1Q==" spinCount="100000" sheet="1" selectLockedCells="1"/>
  <phoneticPr fontId="25"/>
  <conditionalFormatting sqref="C29:C48">
    <cfRule type="expression" dxfId="152" priority="25">
      <formula>IF($C29&lt;&gt;"",TRUE,FALSE)</formula>
    </cfRule>
  </conditionalFormatting>
  <conditionalFormatting sqref="C19:D19 C21:D21">
    <cfRule type="cellIs" dxfId="151" priority="36" operator="equal">
      <formula>"必須"</formula>
    </cfRule>
    <cfRule type="cellIs" dxfId="150" priority="35" operator="equal">
      <formula>"該当必須"</formula>
    </cfRule>
    <cfRule type="cellIs" dxfId="149" priority="34" operator="equal">
      <formula>"入力不要"</formula>
    </cfRule>
  </conditionalFormatting>
  <conditionalFormatting sqref="D5:D18 B16:B18 O25">
    <cfRule type="cellIs" dxfId="148" priority="39" operator="equal">
      <formula>"必須"</formula>
    </cfRule>
    <cfRule type="cellIs" dxfId="147" priority="37" operator="equal">
      <formula>"入力不要"</formula>
    </cfRule>
    <cfRule type="cellIs" dxfId="146" priority="38" operator="equal">
      <formula>"該当必須"</formula>
    </cfRule>
  </conditionalFormatting>
  <conditionalFormatting sqref="D29:D48">
    <cfRule type="expression" dxfId="145" priority="33">
      <formula>IF(C29&lt;&gt;"",TRUE,FALSE)</formula>
    </cfRule>
    <cfRule type="expression" dxfId="144" priority="32">
      <formula>IF(D29&lt;&gt;"",TRUE,FALSE)</formula>
    </cfRule>
  </conditionalFormatting>
  <conditionalFormatting sqref="E29:E48">
    <cfRule type="expression" dxfId="143" priority="31">
      <formula>IF(D29&lt;&gt;"",TRUE,FALSE)</formula>
    </cfRule>
    <cfRule type="expression" dxfId="142" priority="30">
      <formula>IF(E29&lt;&gt;"",TRUE,FALSE)</formula>
    </cfRule>
  </conditionalFormatting>
  <conditionalFormatting sqref="F29:F48">
    <cfRule type="expression" dxfId="141" priority="29">
      <formula>IF(E29&lt;&gt;"",TRUE,FALSE)</formula>
    </cfRule>
    <cfRule type="expression" dxfId="140" priority="28">
      <formula>IF(F29&lt;&gt;"",TRUE,FALSE)</formula>
    </cfRule>
  </conditionalFormatting>
  <conditionalFormatting sqref="G29:G48">
    <cfRule type="expression" dxfId="139" priority="27">
      <formula>IF(F29&lt;&gt;"",TRUE,FALSE)</formula>
    </cfRule>
    <cfRule type="expression" dxfId="138" priority="26">
      <formula>IF(G29&lt;&gt;"",TRUE,FALSE)</formula>
    </cfRule>
  </conditionalFormatting>
  <conditionalFormatting sqref="H29:H48">
    <cfRule type="expression" dxfId="137" priority="24">
      <formula>IF(G29&lt;&gt;"",TRUE,FALSE)</formula>
    </cfRule>
    <cfRule type="expression" dxfId="136" priority="23">
      <formula>IF(H29&lt;&gt;"",TRUE,FALSE)</formula>
    </cfRule>
  </conditionalFormatting>
  <conditionalFormatting sqref="I29:I48">
    <cfRule type="expression" dxfId="135" priority="21">
      <formula>IF(I29="提出あり",TRUE,FALSE)</formula>
    </cfRule>
    <cfRule type="expression" dxfId="134" priority="20">
      <formula>IF(I29="提出なし",TRUE,FALSE)</formula>
    </cfRule>
    <cfRule type="expression" dxfId="133" priority="22">
      <formula>IF(H29&lt;&gt;"",TRUE,FALSE)</formula>
    </cfRule>
  </conditionalFormatting>
  <conditionalFormatting sqref="J29:J48">
    <cfRule type="expression" dxfId="132" priority="17">
      <formula>IF(J29="提出なし",TRUE,FALSE)</formula>
    </cfRule>
    <cfRule type="expression" dxfId="131" priority="19">
      <formula>IF(I29="提出あり",TRUE,FALSE)</formula>
    </cfRule>
    <cfRule type="expression" dxfId="130" priority="18">
      <formula>IF(J29="提出あり",TRUE,FALSE)</formula>
    </cfRule>
  </conditionalFormatting>
  <conditionalFormatting sqref="K29:K48">
    <cfRule type="expression" dxfId="129" priority="6">
      <formula>IF($J29="提出あり",TRUE,FALSE)</formula>
    </cfRule>
    <cfRule type="expression" dxfId="128" priority="5">
      <formula>IF($K29&lt;&gt;"",TRUE,FALSE)</formula>
    </cfRule>
    <cfRule type="expression" dxfId="127" priority="4">
      <formula>IF($L29="提出なし",TRUE,FALSE)</formula>
    </cfRule>
    <cfRule type="expression" dxfId="126" priority="3">
      <formula>IF($M29="提出なし",TRUE,FALSE)</formula>
    </cfRule>
  </conditionalFormatting>
  <conditionalFormatting sqref="L29:L48">
    <cfRule type="expression" dxfId="125" priority="13">
      <formula>IF($K29=$K$23,TRUE,FALSE)</formula>
    </cfRule>
    <cfRule type="expression" dxfId="124" priority="12">
      <formula>IF($L29&lt;&gt;"",TRUE,FALSE)</formula>
    </cfRule>
    <cfRule type="expression" dxfId="123" priority="8">
      <formula>IF($L29="提出なし",TRUE,FALSE)</formula>
    </cfRule>
  </conditionalFormatting>
  <conditionalFormatting sqref="M29:M48">
    <cfRule type="expression" dxfId="122" priority="11">
      <formula>IF($K29=$K$24,TRUE,FALSE)</formula>
    </cfRule>
    <cfRule type="expression" dxfId="121" priority="10">
      <formula>IF($K29=$K$25,TRUE,FALSE)</formula>
    </cfRule>
    <cfRule type="expression" dxfId="120" priority="9">
      <formula>IF($M29="提出あり",TRUE,FALSE)</formula>
    </cfRule>
    <cfRule type="expression" dxfId="119" priority="7">
      <formula>IF($M29="提出なし",TRUE,FALSE)</formula>
    </cfRule>
  </conditionalFormatting>
  <conditionalFormatting sqref="N29:N48">
    <cfRule type="expression" dxfId="118" priority="41">
      <formula>IF($L29="提出あり",TRUE,FALSE)</formula>
    </cfRule>
    <cfRule type="expression" dxfId="117" priority="40">
      <formula>IF($N29&lt;&gt;"",TRUE,FALSE)</formula>
    </cfRule>
  </conditionalFormatting>
  <conditionalFormatting sqref="O29:O48">
    <cfRule type="expression" dxfId="116" priority="16">
      <formula>IF($N29&lt;&gt;"",TRUE,FALSE)</formula>
    </cfRule>
    <cfRule type="expression" dxfId="115" priority="15">
      <formula>IF($O29&lt;&gt;"",TRUE,FALSE)</formula>
    </cfRule>
  </conditionalFormatting>
  <conditionalFormatting sqref="P29:P48">
    <cfRule type="expression" dxfId="114" priority="2">
      <formula>IF($K29=$K$26,TRUE,FALSE)</formula>
    </cfRule>
    <cfRule type="expression" dxfId="113" priority="14">
      <formula>IF($C29&lt;&gt;"",TRUE,FALSE)</formula>
    </cfRule>
    <cfRule type="expression" dxfId="112" priority="1">
      <formula>IF($P29&lt;&gt;"",TRUE,FALSE)</formula>
    </cfRule>
  </conditionalFormatting>
  <dataValidations count="7">
    <dataValidation type="list" allowBlank="1" showInputMessage="1" showErrorMessage="1" sqref="M29:M48" xr:uid="{487CCE61-CE58-48DB-9F2F-667F322E45BC}">
      <formula1>$M$25:$M$26</formula1>
    </dataValidation>
    <dataValidation type="list" allowBlank="1" showInputMessage="1" showErrorMessage="1" sqref="L29:L48" xr:uid="{E653B42F-D840-4AF5-9738-3501AC4DDABB}">
      <formula1>$L$25:$L$26</formula1>
    </dataValidation>
    <dataValidation type="list" allowBlank="1" showInputMessage="1" showErrorMessage="1" sqref="K29:K48" xr:uid="{9520C737-59B6-46C5-9031-1949C9FA7381}">
      <formula1>$K$23:$K$26</formula1>
    </dataValidation>
    <dataValidation type="list" allowBlank="1" showInputMessage="1" showErrorMessage="1" sqref="I29:J48" xr:uid="{FAB46B8C-51F1-45B5-824B-4D63AA9CEBF3}">
      <formula1>I$25:I$26</formula1>
    </dataValidation>
    <dataValidation type="list" allowBlank="1" showInputMessage="1" showErrorMessage="1" sqref="A29:A42" xr:uid="{8C620125-25EE-4B10-9238-3E3DB3629250}">
      <formula1>$A$27</formula1>
    </dataValidation>
    <dataValidation type="list" allowBlank="1" showInputMessage="1" showErrorMessage="1" sqref="C29:C48" xr:uid="{6194AA1B-FFFD-4FD4-98BB-D96E47FDCF8B}">
      <formula1>"設備費,産業財産権等関連経費,外注費,委託費"</formula1>
    </dataValidation>
    <dataValidation type="whole" operator="greaterThan" allowBlank="1" showInputMessage="1" showErrorMessage="1" sqref="O29:O48 G29:H48" xr:uid="{D1AE1121-1D30-4A63-91E6-0A6AB5574E71}">
      <formula1>0</formula1>
    </dataValidation>
  </dataValidations>
  <pageMargins left="0.7" right="0.7" top="0.75" bottom="0.75" header="0.3" footer="0.3"/>
  <pageSetup paperSize="9" scale="16"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E4722-B0F1-4DF3-8459-808D8B09E7BB}">
  <sheetPr>
    <tabColor theme="5" tint="0.59999389629810485"/>
  </sheetPr>
  <dimension ref="A1:N51"/>
  <sheetViews>
    <sheetView showGridLines="0" view="pageBreakPreview" zoomScaleNormal="100" zoomScaleSheetLayoutView="100" workbookViewId="0">
      <selection activeCell="C29" sqref="C29"/>
    </sheetView>
  </sheetViews>
  <sheetFormatPr defaultColWidth="9.109375" defaultRowHeight="16.8"/>
  <cols>
    <col min="1" max="1" width="9.109375" style="183"/>
    <col min="2" max="2" width="15.6640625" style="182" customWidth="1"/>
    <col min="3" max="4" width="30.6640625" style="183" customWidth="1"/>
    <col min="5" max="5" width="60.6640625" style="183" customWidth="1"/>
    <col min="6" max="8" width="30.6640625" style="183" customWidth="1"/>
    <col min="9" max="11" width="45.6640625" style="183" customWidth="1"/>
    <col min="12" max="12" width="60.6640625" style="183" customWidth="1"/>
    <col min="13" max="16384" width="9.109375" style="183"/>
  </cols>
  <sheetData>
    <row r="1" spans="2:14">
      <c r="N1" s="182" t="s">
        <v>103</v>
      </c>
    </row>
    <row r="2" spans="2:14" ht="20.399999999999999">
      <c r="B2" s="184" t="s">
        <v>104</v>
      </c>
      <c r="C2" s="22" t="s">
        <v>143</v>
      </c>
      <c r="N2" s="182" t="s">
        <v>103</v>
      </c>
    </row>
    <row r="3" spans="2:14">
      <c r="B3" s="148"/>
      <c r="C3" s="185"/>
      <c r="D3" s="186"/>
      <c r="N3" s="182" t="s">
        <v>103</v>
      </c>
    </row>
    <row r="4" spans="2:14" ht="20.399999999999999">
      <c r="B4" s="187" t="s">
        <v>3</v>
      </c>
      <c r="C4" s="188"/>
      <c r="D4" s="189"/>
      <c r="E4" s="188"/>
      <c r="F4" s="188"/>
      <c r="G4" s="188"/>
      <c r="H4" s="188"/>
      <c r="I4" s="190"/>
      <c r="N4" s="182" t="s">
        <v>103</v>
      </c>
    </row>
    <row r="5" spans="2:14" ht="20.399999999999999">
      <c r="B5" s="191" t="s">
        <v>106</v>
      </c>
      <c r="D5" s="151"/>
      <c r="I5" s="192"/>
      <c r="N5" s="182" t="s">
        <v>103</v>
      </c>
    </row>
    <row r="6" spans="2:14" ht="20.399999999999999">
      <c r="B6" s="193" t="s">
        <v>107</v>
      </c>
      <c r="D6" s="8"/>
      <c r="E6" s="8"/>
      <c r="F6" s="8"/>
      <c r="G6" s="8"/>
      <c r="H6" s="8"/>
      <c r="I6" s="194"/>
      <c r="J6" s="8"/>
      <c r="K6" s="8"/>
      <c r="L6" s="8"/>
      <c r="N6" s="182" t="s">
        <v>103</v>
      </c>
    </row>
    <row r="7" spans="2:14" ht="20.399999999999999">
      <c r="B7" s="193" t="s">
        <v>108</v>
      </c>
      <c r="D7" s="8"/>
      <c r="E7" s="8"/>
      <c r="F7" s="8"/>
      <c r="G7" s="8"/>
      <c r="H7" s="8"/>
      <c r="I7" s="194"/>
      <c r="J7" s="8"/>
      <c r="K7" s="8"/>
      <c r="L7" s="8"/>
      <c r="N7" s="182" t="s">
        <v>103</v>
      </c>
    </row>
    <row r="8" spans="2:14" ht="20.399999999999999">
      <c r="B8" s="193" t="s">
        <v>109</v>
      </c>
      <c r="D8" s="8"/>
      <c r="E8" s="8"/>
      <c r="F8" s="8"/>
      <c r="G8" s="8"/>
      <c r="H8" s="8"/>
      <c r="I8" s="194"/>
      <c r="J8" s="8"/>
      <c r="K8" s="8"/>
      <c r="L8" s="8"/>
      <c r="N8" s="182" t="s">
        <v>103</v>
      </c>
    </row>
    <row r="9" spans="2:14" ht="20.399999999999999">
      <c r="B9" s="193" t="s">
        <v>110</v>
      </c>
      <c r="D9" s="8"/>
      <c r="E9" s="8"/>
      <c r="F9" s="8"/>
      <c r="G9" s="8"/>
      <c r="H9" s="8"/>
      <c r="I9" s="194"/>
      <c r="J9" s="8"/>
      <c r="K9" s="8"/>
      <c r="L9" s="8"/>
      <c r="N9" s="182" t="s">
        <v>103</v>
      </c>
    </row>
    <row r="10" spans="2:14" ht="20.399999999999999">
      <c r="B10" s="193" t="s">
        <v>111</v>
      </c>
      <c r="D10" s="8"/>
      <c r="E10" s="8"/>
      <c r="F10" s="8"/>
      <c r="G10" s="8"/>
      <c r="H10" s="8"/>
      <c r="I10" s="194"/>
      <c r="J10" s="8"/>
      <c r="K10" s="8"/>
      <c r="L10" s="8"/>
      <c r="N10" s="182" t="s">
        <v>103</v>
      </c>
    </row>
    <row r="11" spans="2:14" ht="20.399999999999999">
      <c r="B11" s="193" t="s">
        <v>144</v>
      </c>
      <c r="D11" s="8"/>
      <c r="E11" s="8"/>
      <c r="F11" s="8"/>
      <c r="G11" s="8"/>
      <c r="H11" s="8"/>
      <c r="I11" s="194"/>
      <c r="J11" s="8"/>
      <c r="K11" s="8"/>
      <c r="L11" s="8"/>
      <c r="N11" s="182" t="s">
        <v>103</v>
      </c>
    </row>
    <row r="12" spans="2:14" ht="20.399999999999999">
      <c r="B12" s="193" t="s">
        <v>113</v>
      </c>
      <c r="D12" s="8"/>
      <c r="E12" s="8"/>
      <c r="F12" s="8"/>
      <c r="G12" s="8"/>
      <c r="H12" s="8"/>
      <c r="I12" s="194"/>
      <c r="J12" s="8"/>
      <c r="K12" s="8"/>
      <c r="L12" s="8"/>
      <c r="N12" s="182" t="s">
        <v>103</v>
      </c>
    </row>
    <row r="13" spans="2:14" ht="20.399999999999999">
      <c r="B13" s="193" t="s">
        <v>114</v>
      </c>
      <c r="D13" s="8"/>
      <c r="E13" s="8"/>
      <c r="F13" s="8"/>
      <c r="G13" s="8"/>
      <c r="H13" s="8"/>
      <c r="I13" s="194"/>
      <c r="J13" s="8"/>
      <c r="K13" s="8"/>
      <c r="L13" s="8"/>
      <c r="N13" s="182" t="s">
        <v>103</v>
      </c>
    </row>
    <row r="14" spans="2:14" ht="20.399999999999999">
      <c r="B14" s="193" t="s">
        <v>115</v>
      </c>
      <c r="D14" s="8"/>
      <c r="E14" s="8"/>
      <c r="F14" s="8"/>
      <c r="G14" s="8"/>
      <c r="H14" s="8"/>
      <c r="I14" s="194"/>
      <c r="J14" s="8"/>
      <c r="K14" s="8"/>
      <c r="L14" s="8"/>
      <c r="N14" s="182" t="s">
        <v>103</v>
      </c>
    </row>
    <row r="15" spans="2:14" ht="20.399999999999999">
      <c r="B15" s="193" t="s">
        <v>116</v>
      </c>
      <c r="D15" s="8"/>
      <c r="E15" s="8"/>
      <c r="F15" s="8"/>
      <c r="G15" s="8"/>
      <c r="H15" s="8"/>
      <c r="I15" s="194"/>
      <c r="J15" s="8"/>
      <c r="K15" s="8"/>
      <c r="L15" s="8"/>
      <c r="N15" s="182" t="s">
        <v>103</v>
      </c>
    </row>
    <row r="16" spans="2:14" ht="20.399999999999999">
      <c r="B16" s="193" t="s">
        <v>117</v>
      </c>
      <c r="D16" s="8"/>
      <c r="E16" s="8"/>
      <c r="F16" s="8"/>
      <c r="G16" s="8"/>
      <c r="H16" s="8"/>
      <c r="I16" s="194"/>
      <c r="J16" s="8"/>
      <c r="K16" s="8"/>
      <c r="L16" s="8"/>
      <c r="N16" s="182" t="s">
        <v>103</v>
      </c>
    </row>
    <row r="17" spans="1:14" ht="20.399999999999999">
      <c r="B17" s="211" t="s">
        <v>145</v>
      </c>
      <c r="C17" s="196"/>
      <c r="D17" s="155"/>
      <c r="E17" s="155"/>
      <c r="F17" s="155"/>
      <c r="G17" s="155"/>
      <c r="H17" s="155"/>
      <c r="I17" s="212"/>
      <c r="J17" s="8"/>
      <c r="K17" s="8"/>
      <c r="L17" s="8"/>
      <c r="N17" s="182" t="s">
        <v>103</v>
      </c>
    </row>
    <row r="18" spans="1:14">
      <c r="B18" s="213"/>
      <c r="D18" s="8"/>
      <c r="E18" s="8"/>
      <c r="F18" s="8"/>
      <c r="G18" s="8"/>
      <c r="H18" s="8"/>
      <c r="I18" s="8"/>
      <c r="J18" s="8"/>
      <c r="K18" s="8"/>
      <c r="L18" s="8"/>
      <c r="N18" s="182" t="s">
        <v>103</v>
      </c>
    </row>
    <row r="19" spans="1:14">
      <c r="B19" s="213"/>
      <c r="D19" s="8"/>
      <c r="E19" s="8"/>
      <c r="F19" s="8"/>
      <c r="G19" s="8"/>
      <c r="H19" s="8"/>
      <c r="I19" s="8"/>
      <c r="J19" s="8"/>
      <c r="K19" s="8"/>
      <c r="L19" s="8"/>
      <c r="N19" s="182" t="s">
        <v>103</v>
      </c>
    </row>
    <row r="20" spans="1:14">
      <c r="C20" s="2"/>
      <c r="D20" s="151"/>
      <c r="N20" s="182" t="s">
        <v>103</v>
      </c>
    </row>
    <row r="21" spans="1:14" ht="16.5" customHeight="1">
      <c r="C21" s="8"/>
      <c r="D21" s="151"/>
      <c r="N21" s="182" t="s">
        <v>103</v>
      </c>
    </row>
    <row r="22" spans="1:14" ht="16.5" customHeight="1">
      <c r="D22" s="185"/>
      <c r="N22" s="182" t="s">
        <v>103</v>
      </c>
    </row>
    <row r="23" spans="1:14" ht="16.5" customHeight="1">
      <c r="N23" s="182" t="s">
        <v>103</v>
      </c>
    </row>
    <row r="24" spans="1:14" ht="16.5" customHeight="1">
      <c r="I24" s="214"/>
      <c r="J24" s="215"/>
      <c r="K24" s="215"/>
      <c r="L24" s="214"/>
      <c r="N24" s="182" t="s">
        <v>103</v>
      </c>
    </row>
    <row r="25" spans="1:14" ht="16.5" customHeight="1">
      <c r="I25" s="271" t="s">
        <v>121</v>
      </c>
      <c r="J25" s="272" t="s">
        <v>121</v>
      </c>
      <c r="K25" s="272" t="s">
        <v>121</v>
      </c>
      <c r="L25" s="214"/>
      <c r="N25" s="182" t="s">
        <v>103</v>
      </c>
    </row>
    <row r="26" spans="1:14">
      <c r="D26" s="185"/>
      <c r="I26" s="274" t="s">
        <v>123</v>
      </c>
      <c r="J26" s="274" t="s">
        <v>123</v>
      </c>
      <c r="K26" s="274" t="s">
        <v>123</v>
      </c>
      <c r="N26" s="182" t="s">
        <v>103</v>
      </c>
    </row>
    <row r="27" spans="1:14">
      <c r="C27" s="200" t="s">
        <v>125</v>
      </c>
      <c r="G27" s="200" t="s">
        <v>126</v>
      </c>
      <c r="H27" s="200" t="s">
        <v>126</v>
      </c>
      <c r="I27" s="200" t="s">
        <v>125</v>
      </c>
      <c r="J27" s="200" t="s">
        <v>125</v>
      </c>
      <c r="K27" s="200" t="s">
        <v>125</v>
      </c>
      <c r="N27" s="182" t="s">
        <v>103</v>
      </c>
    </row>
    <row r="28" spans="1:14" s="207" customFormat="1" ht="50.1" customHeight="1" thickBot="1">
      <c r="A28" s="183"/>
      <c r="B28" s="202" t="s">
        <v>127</v>
      </c>
      <c r="C28" s="203" t="s">
        <v>128</v>
      </c>
      <c r="D28" s="203" t="s">
        <v>129</v>
      </c>
      <c r="E28" s="203" t="s">
        <v>130</v>
      </c>
      <c r="F28" s="204" t="s">
        <v>146</v>
      </c>
      <c r="G28" s="204" t="s">
        <v>147</v>
      </c>
      <c r="H28" s="204" t="s">
        <v>148</v>
      </c>
      <c r="I28" s="204" t="s">
        <v>149</v>
      </c>
      <c r="J28" s="204" t="s">
        <v>150</v>
      </c>
      <c r="K28" s="204" t="s">
        <v>151</v>
      </c>
      <c r="L28" s="206" t="s">
        <v>141</v>
      </c>
      <c r="N28" s="182" t="s">
        <v>103</v>
      </c>
    </row>
    <row r="29" spans="1:14" ht="50.25" customHeight="1">
      <c r="B29" s="208" t="str">
        <f>IF(C29="","",_xlfn.XLOOKUP(C29,経費NO.!$C$2:$C$17,経費NO.!$B$2:$B$17)&amp;"_"&amp;COUNTIF($C$29:C29,C29))</f>
        <v/>
      </c>
      <c r="C29" s="90"/>
      <c r="D29" s="55"/>
      <c r="E29" s="55"/>
      <c r="F29" s="55"/>
      <c r="G29" s="91"/>
      <c r="H29" s="91"/>
      <c r="I29" s="54"/>
      <c r="J29" s="54"/>
      <c r="K29" s="54"/>
      <c r="L29" s="98"/>
      <c r="N29" s="182" t="s">
        <v>103</v>
      </c>
    </row>
    <row r="30" spans="1:14" ht="50.25" customHeight="1">
      <c r="B30" s="208" t="str">
        <f>IF(C30="","",_xlfn.XLOOKUP(C30,経費NO.!$C$2:$C$17,経費NO.!$B$2:$B$17)&amp;"_"&amp;COUNTIF($C$29:C30,C30))</f>
        <v/>
      </c>
      <c r="C30" s="90"/>
      <c r="D30" s="55"/>
      <c r="E30" s="55"/>
      <c r="F30" s="55"/>
      <c r="G30" s="91"/>
      <c r="H30" s="91"/>
      <c r="I30" s="54"/>
      <c r="J30" s="54"/>
      <c r="K30" s="54"/>
      <c r="L30" s="98"/>
      <c r="N30" s="182" t="s">
        <v>103</v>
      </c>
    </row>
    <row r="31" spans="1:14" ht="50.25" customHeight="1">
      <c r="B31" s="208" t="str">
        <f>IF(C31="","",_xlfn.XLOOKUP(C31,経費NO.!$C$2:$C$17,経費NO.!$B$2:$B$17)&amp;"_"&amp;COUNTIF($C$29:C31,C31))</f>
        <v/>
      </c>
      <c r="C31" s="90"/>
      <c r="D31" s="55"/>
      <c r="E31" s="55"/>
      <c r="F31" s="55"/>
      <c r="G31" s="91"/>
      <c r="H31" s="91"/>
      <c r="I31" s="54"/>
      <c r="J31" s="54"/>
      <c r="K31" s="54"/>
      <c r="L31" s="98"/>
      <c r="N31" s="182" t="s">
        <v>103</v>
      </c>
    </row>
    <row r="32" spans="1:14" ht="50.25" customHeight="1">
      <c r="B32" s="208" t="str">
        <f>IF(C32="","",_xlfn.XLOOKUP(C32,経費NO.!$C$2:$C$17,経費NO.!$B$2:$B$17)&amp;"_"&amp;COUNTIF($C$29:C32,C32))</f>
        <v/>
      </c>
      <c r="C32" s="90"/>
      <c r="D32" s="55"/>
      <c r="E32" s="55"/>
      <c r="F32" s="55"/>
      <c r="G32" s="91"/>
      <c r="H32" s="91"/>
      <c r="I32" s="54"/>
      <c r="J32" s="54"/>
      <c r="K32" s="54"/>
      <c r="L32" s="98"/>
      <c r="N32" s="182" t="s">
        <v>103</v>
      </c>
    </row>
    <row r="33" spans="2:14" ht="50.25" customHeight="1">
      <c r="B33" s="208" t="str">
        <f>IF(C33="","",_xlfn.XLOOKUP(C33,経費NO.!$C$2:$C$17,経費NO.!$B$2:$B$17)&amp;"_"&amp;COUNTIF($C$29:C33,C33))</f>
        <v/>
      </c>
      <c r="C33" s="90"/>
      <c r="D33" s="55"/>
      <c r="E33" s="55"/>
      <c r="F33" s="55"/>
      <c r="G33" s="91"/>
      <c r="H33" s="91"/>
      <c r="I33" s="54"/>
      <c r="J33" s="54"/>
      <c r="K33" s="54"/>
      <c r="L33" s="98"/>
      <c r="N33" s="182" t="s">
        <v>103</v>
      </c>
    </row>
    <row r="34" spans="2:14" ht="50.25" customHeight="1">
      <c r="B34" s="208" t="str">
        <f>IF(C34="","",_xlfn.XLOOKUP(C34,経費NO.!$C$2:$C$17,経費NO.!$B$2:$B$17)&amp;"_"&amp;COUNTIF($C$29:C34,C34))</f>
        <v/>
      </c>
      <c r="C34" s="90"/>
      <c r="D34" s="55"/>
      <c r="E34" s="55"/>
      <c r="F34" s="55"/>
      <c r="G34" s="91"/>
      <c r="H34" s="91"/>
      <c r="I34" s="54"/>
      <c r="J34" s="54"/>
      <c r="K34" s="54"/>
      <c r="L34" s="98"/>
      <c r="N34" s="182" t="s">
        <v>103</v>
      </c>
    </row>
    <row r="35" spans="2:14" ht="50.25" customHeight="1">
      <c r="B35" s="208" t="str">
        <f>IF(C35="","",_xlfn.XLOOKUP(C35,経費NO.!$C$2:$C$17,経費NO.!$B$2:$B$17)&amp;"_"&amp;COUNTIF($C$29:C35,C35))</f>
        <v/>
      </c>
      <c r="C35" s="90"/>
      <c r="D35" s="55"/>
      <c r="E35" s="55"/>
      <c r="F35" s="55"/>
      <c r="G35" s="91"/>
      <c r="H35" s="91"/>
      <c r="I35" s="54"/>
      <c r="J35" s="54"/>
      <c r="K35" s="54"/>
      <c r="L35" s="98"/>
      <c r="N35" s="182" t="s">
        <v>103</v>
      </c>
    </row>
    <row r="36" spans="2:14" ht="50.25" customHeight="1">
      <c r="B36" s="208" t="str">
        <f>IF(C36="","",_xlfn.XLOOKUP(C36,経費NO.!$C$2:$C$17,経費NO.!$B$2:$B$17)&amp;"_"&amp;COUNTIF($C$29:C36,C36))</f>
        <v/>
      </c>
      <c r="C36" s="90"/>
      <c r="D36" s="55"/>
      <c r="E36" s="55"/>
      <c r="F36" s="55"/>
      <c r="G36" s="91"/>
      <c r="H36" s="91"/>
      <c r="I36" s="54"/>
      <c r="J36" s="54"/>
      <c r="K36" s="54"/>
      <c r="L36" s="98"/>
      <c r="N36" s="182" t="s">
        <v>103</v>
      </c>
    </row>
    <row r="37" spans="2:14" ht="50.25" customHeight="1">
      <c r="B37" s="208" t="str">
        <f>IF(C37="","",_xlfn.XLOOKUP(C37,経費NO.!$C$2:$C$17,経費NO.!$B$2:$B$17)&amp;"_"&amp;COUNTIF($C$29:C37,C37))</f>
        <v/>
      </c>
      <c r="C37" s="90"/>
      <c r="D37" s="55"/>
      <c r="E37" s="55"/>
      <c r="F37" s="55"/>
      <c r="G37" s="91"/>
      <c r="H37" s="91"/>
      <c r="I37" s="54"/>
      <c r="J37" s="54"/>
      <c r="K37" s="54"/>
      <c r="L37" s="98"/>
      <c r="N37" s="182" t="s">
        <v>103</v>
      </c>
    </row>
    <row r="38" spans="2:14" ht="50.25" customHeight="1">
      <c r="B38" s="208" t="str">
        <f>IF(C38="","",_xlfn.XLOOKUP(C38,経費NO.!$C$2:$C$17,経費NO.!$B$2:$B$17)&amp;"_"&amp;COUNTIF($C$29:C38,C38))</f>
        <v/>
      </c>
      <c r="C38" s="90"/>
      <c r="D38" s="55"/>
      <c r="E38" s="55"/>
      <c r="F38" s="55"/>
      <c r="G38" s="91"/>
      <c r="H38" s="91"/>
      <c r="I38" s="54"/>
      <c r="J38" s="54"/>
      <c r="K38" s="54"/>
      <c r="L38" s="98"/>
      <c r="N38" s="182" t="s">
        <v>103</v>
      </c>
    </row>
    <row r="39" spans="2:14" ht="50.25" customHeight="1">
      <c r="B39" s="208" t="str">
        <f>IF(C39="","",_xlfn.XLOOKUP(C39,経費NO.!$C$2:$C$17,経費NO.!$B$2:$B$17)&amp;"_"&amp;COUNTIF($C$29:C39,C39))</f>
        <v/>
      </c>
      <c r="C39" s="90"/>
      <c r="D39" s="55"/>
      <c r="E39" s="55"/>
      <c r="F39" s="55"/>
      <c r="G39" s="91"/>
      <c r="H39" s="91"/>
      <c r="I39" s="54"/>
      <c r="J39" s="54"/>
      <c r="K39" s="54"/>
      <c r="L39" s="98"/>
      <c r="N39" s="182" t="s">
        <v>103</v>
      </c>
    </row>
    <row r="40" spans="2:14" ht="50.25" customHeight="1">
      <c r="B40" s="208" t="str">
        <f>IF(C40="","",_xlfn.XLOOKUP(C40,経費NO.!$C$2:$C$17,経費NO.!$B$2:$B$17)&amp;"_"&amp;COUNTIF($C$29:C40,C40))</f>
        <v/>
      </c>
      <c r="C40" s="90"/>
      <c r="D40" s="55"/>
      <c r="E40" s="55"/>
      <c r="F40" s="55"/>
      <c r="G40" s="91"/>
      <c r="H40" s="91"/>
      <c r="I40" s="54"/>
      <c r="J40" s="54"/>
      <c r="K40" s="54"/>
      <c r="L40" s="98"/>
      <c r="N40" s="182" t="s">
        <v>103</v>
      </c>
    </row>
    <row r="41" spans="2:14" ht="50.25" customHeight="1">
      <c r="B41" s="208" t="str">
        <f>IF(C41="","",_xlfn.XLOOKUP(C41,経費NO.!$C$2:$C$17,経費NO.!$B$2:$B$17)&amp;"_"&amp;COUNTIF($C$29:C41,C41))</f>
        <v/>
      </c>
      <c r="C41" s="90"/>
      <c r="D41" s="55"/>
      <c r="E41" s="55"/>
      <c r="F41" s="55"/>
      <c r="G41" s="91"/>
      <c r="H41" s="91"/>
      <c r="I41" s="54"/>
      <c r="J41" s="54"/>
      <c r="K41" s="54"/>
      <c r="L41" s="98"/>
      <c r="N41" s="182" t="s">
        <v>103</v>
      </c>
    </row>
    <row r="42" spans="2:14" ht="50.25" customHeight="1">
      <c r="B42" s="208" t="str">
        <f>IF(C42="","",_xlfn.XLOOKUP(C42,経費NO.!$C$2:$C$17,経費NO.!$B$2:$B$17)&amp;"_"&amp;COUNTIF($C$29:C42,C42))</f>
        <v/>
      </c>
      <c r="C42" s="90"/>
      <c r="D42" s="55"/>
      <c r="E42" s="55"/>
      <c r="F42" s="55"/>
      <c r="G42" s="91"/>
      <c r="H42" s="91"/>
      <c r="I42" s="54"/>
      <c r="J42" s="54"/>
      <c r="K42" s="54"/>
      <c r="L42" s="98"/>
      <c r="N42" s="182" t="s">
        <v>103</v>
      </c>
    </row>
    <row r="43" spans="2:14" ht="50.25" customHeight="1">
      <c r="B43" s="208" t="str">
        <f>IF(C43="","",_xlfn.XLOOKUP(C43,経費NO.!$C$2:$C$17,経費NO.!$B$2:$B$17)&amp;"_"&amp;COUNTIF($C$29:C43,C43))</f>
        <v/>
      </c>
      <c r="C43" s="90"/>
      <c r="D43" s="55"/>
      <c r="E43" s="55"/>
      <c r="F43" s="55"/>
      <c r="G43" s="91"/>
      <c r="H43" s="91"/>
      <c r="I43" s="55"/>
      <c r="J43" s="55"/>
      <c r="K43" s="55"/>
      <c r="L43" s="98"/>
      <c r="N43" s="182" t="s">
        <v>103</v>
      </c>
    </row>
    <row r="44" spans="2:14" ht="50.25" customHeight="1">
      <c r="B44" s="208" t="str">
        <f>IF(C44="","",_xlfn.XLOOKUP(C44,経費NO.!$C$2:$C$17,経費NO.!$B$2:$B$17)&amp;"_"&amp;COUNTIF($C$29:C44,C44))</f>
        <v/>
      </c>
      <c r="C44" s="90"/>
      <c r="D44" s="55"/>
      <c r="E44" s="55"/>
      <c r="F44" s="55"/>
      <c r="G44" s="91"/>
      <c r="H44" s="91"/>
      <c r="I44" s="55"/>
      <c r="J44" s="55"/>
      <c r="K44" s="55"/>
      <c r="L44" s="98"/>
      <c r="N44" s="182" t="s">
        <v>103</v>
      </c>
    </row>
    <row r="45" spans="2:14" ht="50.25" customHeight="1">
      <c r="B45" s="208" t="str">
        <f>IF(C45="","",_xlfn.XLOOKUP(C45,経費NO.!$C$2:$C$17,経費NO.!$B$2:$B$17)&amp;"_"&amp;COUNTIF($C$29:C45,C45))</f>
        <v/>
      </c>
      <c r="C45" s="90"/>
      <c r="D45" s="55"/>
      <c r="E45" s="55"/>
      <c r="F45" s="55"/>
      <c r="G45" s="91"/>
      <c r="H45" s="91"/>
      <c r="I45" s="55"/>
      <c r="J45" s="55"/>
      <c r="K45" s="55"/>
      <c r="L45" s="98"/>
      <c r="N45" s="182" t="s">
        <v>103</v>
      </c>
    </row>
    <row r="46" spans="2:14" ht="50.25" customHeight="1">
      <c r="B46" s="208" t="str">
        <f>IF(C46="","",_xlfn.XLOOKUP(C46,経費NO.!$C$2:$C$17,経費NO.!$B$2:$B$17)&amp;"_"&amp;COUNTIF($C$29:C46,C46))</f>
        <v/>
      </c>
      <c r="C46" s="90"/>
      <c r="D46" s="55"/>
      <c r="E46" s="55"/>
      <c r="F46" s="55"/>
      <c r="G46" s="91"/>
      <c r="H46" s="91"/>
      <c r="I46" s="55"/>
      <c r="J46" s="55"/>
      <c r="K46" s="55"/>
      <c r="L46" s="98"/>
      <c r="N46" s="182" t="s">
        <v>103</v>
      </c>
    </row>
    <row r="47" spans="2:14" ht="50.25" customHeight="1">
      <c r="B47" s="208" t="str">
        <f>IF(C47="","",_xlfn.XLOOKUP(C47,経費NO.!$C$2:$C$17,経費NO.!$B$2:$B$17)&amp;"_"&amp;COUNTIF($C$29:C47,C47))</f>
        <v/>
      </c>
      <c r="C47" s="90"/>
      <c r="D47" s="55"/>
      <c r="E47" s="55"/>
      <c r="F47" s="55"/>
      <c r="G47" s="91"/>
      <c r="H47" s="91"/>
      <c r="I47" s="55"/>
      <c r="J47" s="55"/>
      <c r="K47" s="55"/>
      <c r="L47" s="98"/>
      <c r="N47" s="182" t="s">
        <v>103</v>
      </c>
    </row>
    <row r="48" spans="2:14" ht="50.25" customHeight="1">
      <c r="B48" s="209" t="str">
        <f>IF(C48="","",_xlfn.XLOOKUP(C48,経費NO.!$C$2:$C$17,経費NO.!$B$2:$B$17)&amp;"_"&amp;COUNTIF($C$29:C48,C48))</f>
        <v/>
      </c>
      <c r="C48" s="90"/>
      <c r="D48" s="56"/>
      <c r="E48" s="56"/>
      <c r="F48" s="56"/>
      <c r="G48" s="99"/>
      <c r="H48" s="99"/>
      <c r="I48" s="56"/>
      <c r="J48" s="56"/>
      <c r="K48" s="56"/>
      <c r="L48" s="101"/>
      <c r="N48" s="182" t="s">
        <v>103</v>
      </c>
    </row>
    <row r="49" spans="1:14">
      <c r="B49" s="210" t="s">
        <v>142</v>
      </c>
      <c r="N49" s="182" t="s">
        <v>103</v>
      </c>
    </row>
    <row r="50" spans="1:14">
      <c r="N50" s="182" t="s">
        <v>103</v>
      </c>
    </row>
    <row r="51" spans="1:14">
      <c r="A51" s="182" t="s">
        <v>103</v>
      </c>
      <c r="B51" s="182" t="s">
        <v>103</v>
      </c>
      <c r="C51" s="182" t="s">
        <v>103</v>
      </c>
      <c r="D51" s="182" t="s">
        <v>103</v>
      </c>
      <c r="E51" s="182" t="s">
        <v>103</v>
      </c>
      <c r="F51" s="182" t="s">
        <v>103</v>
      </c>
      <c r="G51" s="182" t="s">
        <v>103</v>
      </c>
      <c r="H51" s="182" t="s">
        <v>103</v>
      </c>
      <c r="I51" s="182" t="s">
        <v>103</v>
      </c>
      <c r="J51" s="182" t="s">
        <v>103</v>
      </c>
      <c r="K51" s="182" t="s">
        <v>103</v>
      </c>
      <c r="L51" s="182" t="s">
        <v>103</v>
      </c>
      <c r="M51" s="182" t="s">
        <v>103</v>
      </c>
      <c r="N51" s="182" t="s">
        <v>103</v>
      </c>
    </row>
  </sheetData>
  <sheetProtection algorithmName="SHA-512" hashValue="wue/U88Uft3+E5EVAIzJs59ECp7n8sLqIs9/6aaDYEiZczOJGbhLCdUz5WwmMfkzoHF387V6K94j7sVBV2FDHA==" saltValue="Ucqa0dep6qPdOyu8Cewtdw==" spinCount="100000" sheet="1" selectLockedCells="1"/>
  <phoneticPr fontId="25"/>
  <conditionalFormatting sqref="C29:C48">
    <cfRule type="expression" dxfId="111" priority="13">
      <formula>IF($C29&lt;&gt;"",TRUE,FALSE)</formula>
    </cfRule>
  </conditionalFormatting>
  <conditionalFormatting sqref="C20:D21">
    <cfRule type="cellIs" dxfId="110" priority="22" operator="equal">
      <formula>"入力不要"</formula>
    </cfRule>
    <cfRule type="cellIs" dxfId="109" priority="23" operator="equal">
      <formula>"該当必須"</formula>
    </cfRule>
    <cfRule type="cellIs" dxfId="108" priority="24" operator="equal">
      <formula>"必須"</formula>
    </cfRule>
  </conditionalFormatting>
  <conditionalFormatting sqref="D5:D19 B16:B19">
    <cfRule type="cellIs" dxfId="107" priority="25" operator="equal">
      <formula>"入力不要"</formula>
    </cfRule>
    <cfRule type="cellIs" dxfId="106" priority="26" operator="equal">
      <formula>"該当必須"</formula>
    </cfRule>
    <cfRule type="cellIs" dxfId="105" priority="27" operator="equal">
      <formula>"必須"</formula>
    </cfRule>
  </conditionalFormatting>
  <conditionalFormatting sqref="D29:D48">
    <cfRule type="expression" dxfId="104" priority="20">
      <formula>IF(D29&lt;&gt;"",TRUE,FALSE)</formula>
    </cfRule>
    <cfRule type="expression" dxfId="103" priority="21">
      <formula>IF(C29&lt;&gt;"",TRUE,FALSE)</formula>
    </cfRule>
  </conditionalFormatting>
  <conditionalFormatting sqref="E29:E48">
    <cfRule type="expression" dxfId="102" priority="18">
      <formula>IF(E29&lt;&gt;"",TRUE,FALSE)</formula>
    </cfRule>
    <cfRule type="expression" dxfId="101" priority="19">
      <formula>IF(D29&lt;&gt;"",TRUE,FALSE)</formula>
    </cfRule>
  </conditionalFormatting>
  <conditionalFormatting sqref="F29:F48">
    <cfRule type="expression" dxfId="100" priority="16">
      <formula>IF(F29&lt;&gt;"",TRUE,FALSE)</formula>
    </cfRule>
    <cfRule type="expression" dxfId="99" priority="17">
      <formula>IF(E29&lt;&gt;"",TRUE,FALSE)</formula>
    </cfRule>
  </conditionalFormatting>
  <conditionalFormatting sqref="G29:G48">
    <cfRule type="expression" dxfId="98" priority="14">
      <formula>IF(G29&lt;&gt;"",TRUE,FALSE)</formula>
    </cfRule>
    <cfRule type="expression" dxfId="97" priority="15">
      <formula>IF(F29&lt;&gt;"",TRUE,FALSE)</formula>
    </cfRule>
  </conditionalFormatting>
  <conditionalFormatting sqref="H29:H48">
    <cfRule type="expression" dxfId="96" priority="11">
      <formula>IF(H29&lt;&gt;"",TRUE,FALSE)</formula>
    </cfRule>
    <cfRule type="expression" dxfId="95" priority="12">
      <formula>IF(G29&lt;&gt;"",TRUE,FALSE)</formula>
    </cfRule>
  </conditionalFormatting>
  <conditionalFormatting sqref="I29:I48">
    <cfRule type="expression" dxfId="94" priority="8">
      <formula>IF($I29="提出なし",TRUE,FALSE)</formula>
    </cfRule>
    <cfRule type="expression" dxfId="93" priority="9">
      <formula>IF($I29="提出あり",TRUE,FALSE)</formula>
    </cfRule>
    <cfRule type="expression" dxfId="92" priority="10">
      <formula>IF($H29&lt;&gt;"",TRUE,FALSE)</formula>
    </cfRule>
  </conditionalFormatting>
  <conditionalFormatting sqref="J29:J48">
    <cfRule type="expression" dxfId="91" priority="5">
      <formula>IF($J29="提出なし",TRUE,FALSE)</formula>
    </cfRule>
    <cfRule type="expression" dxfId="90" priority="6">
      <formula>IF($J29="提出あり",TRUE,FALSE)</formula>
    </cfRule>
    <cfRule type="expression" dxfId="89" priority="7">
      <formula>IF($I29="提出あり",TRUE,FALSE)</formula>
    </cfRule>
  </conditionalFormatting>
  <conditionalFormatting sqref="K29:K48">
    <cfRule type="expression" dxfId="88" priority="3">
      <formula>IF($K29&lt;&gt;"",TRUE,FALSE)</formula>
    </cfRule>
    <cfRule type="expression" dxfId="87" priority="4">
      <formula>IF($J29="提出あり",TRUE,FALSE)</formula>
    </cfRule>
  </conditionalFormatting>
  <conditionalFormatting sqref="L29:L48">
    <cfRule type="expression" dxfId="86" priority="1">
      <formula>IF($C29&lt;&gt;"",TRUE,FALSE)</formula>
    </cfRule>
  </conditionalFormatting>
  <dataValidations count="6">
    <dataValidation type="list" allowBlank="1" showInputMessage="1" showErrorMessage="1" sqref="K29:K48" xr:uid="{EF4E9859-E4A9-4594-825D-A1A55D20C34A}">
      <formula1>$K$25:$K$26</formula1>
    </dataValidation>
    <dataValidation type="list" allowBlank="1" showInputMessage="1" showErrorMessage="1" sqref="J29:J48" xr:uid="{41C2BBF9-6E93-4BF0-BD0E-40BC577A5819}">
      <formula1>$J$25:$J$26</formula1>
    </dataValidation>
    <dataValidation type="list" allowBlank="1" showInputMessage="1" showErrorMessage="1" sqref="I29:I48" xr:uid="{82C312A3-0BBB-437D-A9D8-53E6871B0DBA}">
      <formula1>$I$25:$I$26</formula1>
    </dataValidation>
    <dataValidation type="list" allowBlank="1" showInputMessage="1" showErrorMessage="1" sqref="A29:A42" xr:uid="{58376D8D-7696-4099-9687-6996F8BF2EFD}">
      <formula1>$A$27</formula1>
    </dataValidation>
    <dataValidation type="list" allowBlank="1" showInputMessage="1" showErrorMessage="1" sqref="C29:C48" xr:uid="{D164DA7C-D800-4963-B010-CE39A30F92DE}">
      <formula1>"謝金"</formula1>
    </dataValidation>
    <dataValidation type="whole" operator="greaterThan" allowBlank="1" showInputMessage="1" showErrorMessage="1" sqref="G29:H48" xr:uid="{135227CA-6CC6-4AF6-A525-CE3898C2A8E4}">
      <formula1>0</formula1>
    </dataValidation>
  </dataValidations>
  <pageMargins left="0.7" right="0.7" top="0.75" bottom="0.75" header="0.3" footer="0.3"/>
  <pageSetup paperSize="9" scale="1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3F959-3BA8-4FD7-9CA9-9A0648A9917D}">
  <sheetPr>
    <tabColor theme="5" tint="0.59999389629810485"/>
  </sheetPr>
  <dimension ref="A1:S51"/>
  <sheetViews>
    <sheetView showGridLines="0" view="pageBreakPreview" zoomScaleNormal="60" zoomScaleSheetLayoutView="100" workbookViewId="0">
      <selection activeCell="C29" sqref="C29"/>
    </sheetView>
  </sheetViews>
  <sheetFormatPr defaultColWidth="9.109375" defaultRowHeight="16.8"/>
  <cols>
    <col min="1" max="1" width="9.109375" style="183"/>
    <col min="2" max="2" width="15.6640625" style="182" customWidth="1"/>
    <col min="3" max="4" width="30.6640625" style="183" customWidth="1"/>
    <col min="5" max="5" width="60.6640625" style="183" customWidth="1"/>
    <col min="6" max="7" width="15.6640625" style="183" customWidth="1"/>
    <col min="8" max="10" width="30.6640625" style="183" customWidth="1"/>
    <col min="11" max="13" width="15.6640625" style="183" customWidth="1"/>
    <col min="14" max="14" width="75.6640625" style="183" customWidth="1"/>
    <col min="15" max="16" width="30.6640625" style="183" customWidth="1"/>
    <col min="17" max="17" width="60.6640625" style="183" customWidth="1"/>
    <col min="18" max="18" width="9.109375" style="183" customWidth="1"/>
    <col min="19" max="16384" width="9.109375" style="183"/>
  </cols>
  <sheetData>
    <row r="1" spans="2:19">
      <c r="S1" s="182" t="s">
        <v>103</v>
      </c>
    </row>
    <row r="2" spans="2:19" ht="20.399999999999999">
      <c r="B2" s="184" t="s">
        <v>104</v>
      </c>
      <c r="C2" s="22" t="s">
        <v>152</v>
      </c>
      <c r="S2" s="182" t="s">
        <v>103</v>
      </c>
    </row>
    <row r="3" spans="2:19">
      <c r="C3" s="185"/>
      <c r="D3" s="186"/>
      <c r="S3" s="182" t="s">
        <v>103</v>
      </c>
    </row>
    <row r="4" spans="2:19" ht="20.399999999999999">
      <c r="B4" s="187" t="s">
        <v>3</v>
      </c>
      <c r="C4" s="188"/>
      <c r="D4" s="189"/>
      <c r="E4" s="188"/>
      <c r="F4" s="188"/>
      <c r="G4" s="188"/>
      <c r="H4" s="188"/>
      <c r="I4" s="188"/>
      <c r="J4" s="190"/>
      <c r="S4" s="182" t="s">
        <v>103</v>
      </c>
    </row>
    <row r="5" spans="2:19" ht="20.399999999999999">
      <c r="B5" s="191" t="s">
        <v>153</v>
      </c>
      <c r="D5" s="151"/>
      <c r="J5" s="192"/>
      <c r="S5" s="182" t="s">
        <v>103</v>
      </c>
    </row>
    <row r="6" spans="2:19" ht="20.399999999999999">
      <c r="B6" s="193" t="s">
        <v>107</v>
      </c>
      <c r="D6" s="8"/>
      <c r="E6" s="8"/>
      <c r="F6" s="8"/>
      <c r="G6" s="8"/>
      <c r="H6" s="8"/>
      <c r="I6" s="8"/>
      <c r="J6" s="194"/>
      <c r="K6" s="8"/>
      <c r="L6" s="8"/>
      <c r="M6" s="8"/>
      <c r="N6" s="8"/>
      <c r="O6" s="8"/>
      <c r="P6" s="8"/>
      <c r="Q6" s="8"/>
      <c r="S6" s="182" t="s">
        <v>103</v>
      </c>
    </row>
    <row r="7" spans="2:19" ht="20.399999999999999">
      <c r="B7" s="193" t="s">
        <v>108</v>
      </c>
      <c r="D7" s="8"/>
      <c r="E7" s="8"/>
      <c r="F7" s="8"/>
      <c r="G7" s="8"/>
      <c r="H7" s="8"/>
      <c r="I7" s="8"/>
      <c r="J7" s="194"/>
      <c r="K7" s="8"/>
      <c r="L7" s="8"/>
      <c r="M7" s="8"/>
      <c r="N7" s="8"/>
      <c r="O7" s="8"/>
      <c r="P7" s="8"/>
      <c r="Q7" s="8"/>
      <c r="S7" s="182" t="s">
        <v>103</v>
      </c>
    </row>
    <row r="8" spans="2:19" ht="20.399999999999999">
      <c r="B8" s="193" t="s">
        <v>109</v>
      </c>
      <c r="D8" s="8"/>
      <c r="E8" s="8"/>
      <c r="F8" s="8"/>
      <c r="G8" s="8"/>
      <c r="H8" s="8"/>
      <c r="I8" s="8"/>
      <c r="J8" s="194"/>
      <c r="K8" s="8"/>
      <c r="L8" s="8"/>
      <c r="M8" s="8"/>
      <c r="N8" s="8"/>
      <c r="O8" s="8"/>
      <c r="P8" s="8"/>
      <c r="Q8" s="8"/>
      <c r="S8" s="182" t="s">
        <v>103</v>
      </c>
    </row>
    <row r="9" spans="2:19" ht="20.399999999999999">
      <c r="B9" s="193" t="s">
        <v>110</v>
      </c>
      <c r="D9" s="8"/>
      <c r="E9" s="8"/>
      <c r="F9" s="8"/>
      <c r="G9" s="8"/>
      <c r="H9" s="8"/>
      <c r="I9" s="8"/>
      <c r="J9" s="194"/>
      <c r="K9" s="8"/>
      <c r="L9" s="8"/>
      <c r="M9" s="8"/>
      <c r="N9" s="8"/>
      <c r="O9" s="8"/>
      <c r="P9" s="8"/>
      <c r="Q9" s="8"/>
      <c r="S9" s="182" t="s">
        <v>103</v>
      </c>
    </row>
    <row r="10" spans="2:19" ht="20.399999999999999">
      <c r="B10" s="193" t="s">
        <v>111</v>
      </c>
      <c r="D10" s="8"/>
      <c r="E10" s="8"/>
      <c r="F10" s="8"/>
      <c r="G10" s="8"/>
      <c r="H10" s="8"/>
      <c r="I10" s="8"/>
      <c r="J10" s="194"/>
      <c r="K10" s="8"/>
      <c r="L10" s="8"/>
      <c r="M10" s="8"/>
      <c r="N10" s="8"/>
      <c r="O10" s="8"/>
      <c r="P10" s="8"/>
      <c r="Q10" s="8"/>
      <c r="S10" s="182" t="s">
        <v>103</v>
      </c>
    </row>
    <row r="11" spans="2:19" ht="20.399999999999999">
      <c r="B11" s="193" t="s">
        <v>154</v>
      </c>
      <c r="D11" s="8"/>
      <c r="E11" s="8"/>
      <c r="F11" s="8"/>
      <c r="G11" s="8"/>
      <c r="H11" s="8"/>
      <c r="I11" s="8"/>
      <c r="J11" s="194"/>
      <c r="K11" s="8"/>
      <c r="L11" s="8"/>
      <c r="M11" s="8"/>
      <c r="N11" s="8"/>
      <c r="O11" s="8"/>
      <c r="P11" s="8"/>
      <c r="Q11" s="8"/>
      <c r="S11" s="182" t="s">
        <v>103</v>
      </c>
    </row>
    <row r="12" spans="2:19" ht="20.399999999999999">
      <c r="B12" s="193" t="s">
        <v>113</v>
      </c>
      <c r="D12" s="8"/>
      <c r="E12" s="8"/>
      <c r="F12" s="8"/>
      <c r="G12" s="8"/>
      <c r="H12" s="8"/>
      <c r="I12" s="8"/>
      <c r="J12" s="194"/>
      <c r="K12" s="8"/>
      <c r="L12" s="8"/>
      <c r="M12" s="8"/>
      <c r="N12" s="8"/>
      <c r="O12" s="8"/>
      <c r="P12" s="8"/>
      <c r="Q12" s="8"/>
      <c r="S12" s="182" t="s">
        <v>103</v>
      </c>
    </row>
    <row r="13" spans="2:19" ht="20.399999999999999">
      <c r="B13" s="193" t="s">
        <v>114</v>
      </c>
      <c r="D13" s="8"/>
      <c r="E13" s="8"/>
      <c r="F13" s="8"/>
      <c r="G13" s="8"/>
      <c r="H13" s="8"/>
      <c r="I13" s="8"/>
      <c r="J13" s="194"/>
      <c r="K13" s="8"/>
      <c r="L13" s="8"/>
      <c r="M13" s="8"/>
      <c r="N13" s="8"/>
      <c r="O13" s="8"/>
      <c r="P13" s="8"/>
      <c r="Q13" s="8"/>
      <c r="S13" s="182" t="s">
        <v>103</v>
      </c>
    </row>
    <row r="14" spans="2:19" ht="20.399999999999999">
      <c r="B14" s="193" t="s">
        <v>115</v>
      </c>
      <c r="D14" s="8"/>
      <c r="E14" s="8"/>
      <c r="F14" s="8"/>
      <c r="G14" s="8"/>
      <c r="H14" s="8"/>
      <c r="I14" s="8"/>
      <c r="J14" s="194"/>
      <c r="K14" s="8"/>
      <c r="L14" s="8"/>
      <c r="M14" s="8"/>
      <c r="N14" s="8"/>
      <c r="O14" s="8"/>
      <c r="P14" s="8"/>
      <c r="Q14" s="8"/>
      <c r="S14" s="182" t="s">
        <v>103</v>
      </c>
    </row>
    <row r="15" spans="2:19" ht="20.399999999999999">
      <c r="B15" s="193" t="s">
        <v>116</v>
      </c>
      <c r="D15" s="8"/>
      <c r="E15" s="8"/>
      <c r="F15" s="8"/>
      <c r="G15" s="8"/>
      <c r="H15" s="8"/>
      <c r="I15" s="8"/>
      <c r="J15" s="194"/>
      <c r="K15" s="8"/>
      <c r="L15" s="8"/>
      <c r="M15" s="8"/>
      <c r="N15" s="8"/>
      <c r="O15" s="8"/>
      <c r="P15" s="8"/>
      <c r="Q15" s="8"/>
      <c r="S15" s="182" t="s">
        <v>103</v>
      </c>
    </row>
    <row r="16" spans="2:19" ht="20.399999999999999">
      <c r="B16" s="193" t="s">
        <v>117</v>
      </c>
      <c r="D16" s="8"/>
      <c r="E16" s="8"/>
      <c r="F16" s="8"/>
      <c r="G16" s="8"/>
      <c r="H16" s="8"/>
      <c r="I16" s="8"/>
      <c r="J16" s="194"/>
      <c r="K16" s="8"/>
      <c r="L16" s="8"/>
      <c r="M16" s="8"/>
      <c r="N16" s="8"/>
      <c r="O16" s="8"/>
      <c r="P16" s="8"/>
      <c r="Q16" s="8"/>
      <c r="S16" s="182" t="s">
        <v>103</v>
      </c>
    </row>
    <row r="17" spans="1:19" ht="20.399999999999999">
      <c r="B17" s="211" t="s">
        <v>155</v>
      </c>
      <c r="C17" s="196"/>
      <c r="D17" s="155"/>
      <c r="E17" s="155"/>
      <c r="F17" s="155"/>
      <c r="G17" s="155"/>
      <c r="H17" s="155"/>
      <c r="I17" s="155"/>
      <c r="J17" s="212"/>
      <c r="K17" s="8"/>
      <c r="L17" s="8"/>
      <c r="M17" s="8"/>
      <c r="N17" s="8"/>
      <c r="O17" s="8"/>
      <c r="P17" s="8"/>
      <c r="Q17" s="8"/>
      <c r="S17" s="182" t="s">
        <v>103</v>
      </c>
    </row>
    <row r="18" spans="1:19">
      <c r="B18" s="213"/>
      <c r="D18" s="8"/>
      <c r="E18" s="8"/>
      <c r="F18" s="8"/>
      <c r="G18" s="8"/>
      <c r="H18" s="8"/>
      <c r="I18" s="8"/>
      <c r="J18" s="8"/>
      <c r="K18" s="8"/>
      <c r="L18" s="8"/>
      <c r="M18" s="8"/>
      <c r="N18" s="8"/>
      <c r="O18" s="8"/>
      <c r="P18" s="8"/>
      <c r="Q18" s="8"/>
      <c r="S18" s="182" t="s">
        <v>103</v>
      </c>
    </row>
    <row r="19" spans="1:19">
      <c r="C19" s="2"/>
      <c r="D19" s="151"/>
      <c r="S19" s="182" t="s">
        <v>103</v>
      </c>
    </row>
    <row r="20" spans="1:19" ht="16.5" customHeight="1">
      <c r="C20" s="8"/>
      <c r="D20" s="151"/>
      <c r="S20" s="182" t="s">
        <v>103</v>
      </c>
    </row>
    <row r="21" spans="1:19" ht="16.5" customHeight="1">
      <c r="C21" s="8"/>
      <c r="D21" s="151"/>
      <c r="S21" s="182" t="s">
        <v>103</v>
      </c>
    </row>
    <row r="22" spans="1:19" ht="16.5" customHeight="1">
      <c r="D22" s="185"/>
      <c r="S22" s="182" t="s">
        <v>103</v>
      </c>
    </row>
    <row r="23" spans="1:19" ht="16.5" customHeight="1">
      <c r="S23" s="182" t="s">
        <v>103</v>
      </c>
    </row>
    <row r="24" spans="1:19" ht="16.5" customHeight="1">
      <c r="K24" s="214"/>
      <c r="L24" s="214"/>
      <c r="M24" s="199"/>
      <c r="N24" s="215"/>
      <c r="P24" s="185"/>
      <c r="Q24" s="214"/>
      <c r="S24" s="182" t="s">
        <v>103</v>
      </c>
    </row>
    <row r="25" spans="1:19" ht="16.5" customHeight="1">
      <c r="F25" s="269" t="s">
        <v>156</v>
      </c>
      <c r="G25" s="269" t="s">
        <v>156</v>
      </c>
      <c r="K25" s="271" t="s">
        <v>121</v>
      </c>
      <c r="L25" s="272" t="s">
        <v>121</v>
      </c>
      <c r="M25" s="272" t="s">
        <v>121</v>
      </c>
      <c r="N25" s="272" t="s">
        <v>121</v>
      </c>
      <c r="P25" s="8"/>
      <c r="Q25" s="214"/>
      <c r="S25" s="182" t="s">
        <v>103</v>
      </c>
    </row>
    <row r="26" spans="1:19">
      <c r="D26" s="185"/>
      <c r="F26" s="281" t="s">
        <v>157</v>
      </c>
      <c r="G26" s="281" t="s">
        <v>157</v>
      </c>
      <c r="K26" s="274" t="s">
        <v>123</v>
      </c>
      <c r="L26" s="274" t="s">
        <v>123</v>
      </c>
      <c r="M26" s="274" t="s">
        <v>123</v>
      </c>
      <c r="N26" s="274" t="s">
        <v>123</v>
      </c>
      <c r="S26" s="182" t="s">
        <v>103</v>
      </c>
    </row>
    <row r="27" spans="1:19">
      <c r="C27" s="200" t="s">
        <v>125</v>
      </c>
      <c r="F27" s="200" t="s">
        <v>125</v>
      </c>
      <c r="G27" s="200" t="s">
        <v>125</v>
      </c>
      <c r="I27" s="200" t="s">
        <v>126</v>
      </c>
      <c r="J27" s="200" t="s">
        <v>126</v>
      </c>
      <c r="K27" s="200" t="s">
        <v>125</v>
      </c>
      <c r="L27" s="201" t="s">
        <v>125</v>
      </c>
      <c r="M27" s="201" t="s">
        <v>125</v>
      </c>
      <c r="N27" s="201" t="s">
        <v>125</v>
      </c>
      <c r="S27" s="182" t="s">
        <v>103</v>
      </c>
    </row>
    <row r="28" spans="1:19" s="207" customFormat="1" ht="50.1" customHeight="1" thickBot="1">
      <c r="A28" s="183"/>
      <c r="B28" s="202" t="s">
        <v>127</v>
      </c>
      <c r="C28" s="203" t="s">
        <v>128</v>
      </c>
      <c r="D28" s="203" t="s">
        <v>129</v>
      </c>
      <c r="E28" s="203" t="s">
        <v>130</v>
      </c>
      <c r="F28" s="204" t="s">
        <v>158</v>
      </c>
      <c r="G28" s="204" t="s">
        <v>159</v>
      </c>
      <c r="H28" s="204" t="s">
        <v>131</v>
      </c>
      <c r="I28" s="204" t="s">
        <v>147</v>
      </c>
      <c r="J28" s="204" t="s">
        <v>148</v>
      </c>
      <c r="K28" s="203" t="s">
        <v>134</v>
      </c>
      <c r="L28" s="203" t="s">
        <v>135</v>
      </c>
      <c r="M28" s="203" t="s">
        <v>137</v>
      </c>
      <c r="N28" s="204" t="s">
        <v>160</v>
      </c>
      <c r="O28" s="203" t="s">
        <v>139</v>
      </c>
      <c r="P28" s="204" t="s">
        <v>161</v>
      </c>
      <c r="Q28" s="206" t="s">
        <v>141</v>
      </c>
      <c r="S28" s="182" t="s">
        <v>103</v>
      </c>
    </row>
    <row r="29" spans="1:19" ht="50.25" customHeight="1" thickTop="1">
      <c r="B29" s="208" t="str">
        <f>IF(C29="","",_xlfn.XLOOKUP(C29,経費NO.!$C$2:$C$17,経費NO.!$B$2:$B$17)&amp;"_"&amp;COUNTIF($C$29:C29,C29))</f>
        <v/>
      </c>
      <c r="C29" s="90"/>
      <c r="D29" s="55"/>
      <c r="E29" s="55"/>
      <c r="F29" s="55"/>
      <c r="G29" s="220"/>
      <c r="H29" s="55"/>
      <c r="I29" s="91"/>
      <c r="J29" s="91"/>
      <c r="K29" s="54"/>
      <c r="L29" s="54"/>
      <c r="M29" s="54"/>
      <c r="N29" s="54"/>
      <c r="O29" s="54"/>
      <c r="P29" s="95"/>
      <c r="Q29" s="94"/>
      <c r="S29" s="182" t="s">
        <v>103</v>
      </c>
    </row>
    <row r="30" spans="1:19" ht="50.25" customHeight="1">
      <c r="B30" s="208" t="str">
        <f>IF(C30="","",_xlfn.XLOOKUP(C30,経費NO.!$C$2:$C$17,経費NO.!$B$2:$B$17)&amp;"_"&amp;COUNTIF($C$29:C30,C30))</f>
        <v/>
      </c>
      <c r="C30" s="90"/>
      <c r="D30" s="55"/>
      <c r="E30" s="55"/>
      <c r="F30" s="55"/>
      <c r="G30" s="220"/>
      <c r="H30" s="55"/>
      <c r="I30" s="91"/>
      <c r="J30" s="91"/>
      <c r="K30" s="54"/>
      <c r="L30" s="54"/>
      <c r="M30" s="54"/>
      <c r="N30" s="54"/>
      <c r="O30" s="54"/>
      <c r="P30" s="95"/>
      <c r="Q30" s="96"/>
      <c r="S30" s="182" t="s">
        <v>103</v>
      </c>
    </row>
    <row r="31" spans="1:19" ht="50.25" customHeight="1">
      <c r="B31" s="208" t="str">
        <f>IF(C31="","",_xlfn.XLOOKUP(C31,経費NO.!$C$2:$C$17,経費NO.!$B$2:$B$17)&amp;"_"&amp;COUNTIF($C$29:C31,C31))</f>
        <v/>
      </c>
      <c r="C31" s="90"/>
      <c r="D31" s="55"/>
      <c r="E31" s="55"/>
      <c r="F31" s="55"/>
      <c r="G31" s="220"/>
      <c r="H31" s="55"/>
      <c r="I31" s="91"/>
      <c r="J31" s="91"/>
      <c r="K31" s="54"/>
      <c r="L31" s="54"/>
      <c r="M31" s="54"/>
      <c r="N31" s="54"/>
      <c r="O31" s="54"/>
      <c r="P31" s="95"/>
      <c r="Q31" s="96"/>
      <c r="S31" s="182" t="s">
        <v>103</v>
      </c>
    </row>
    <row r="32" spans="1:19" ht="50.25" customHeight="1">
      <c r="B32" s="208" t="str">
        <f>IF(C32="","",_xlfn.XLOOKUP(C32,経費NO.!$C$2:$C$17,経費NO.!$B$2:$B$17)&amp;"_"&amp;COUNTIF($C$29:C32,C32))</f>
        <v/>
      </c>
      <c r="C32" s="90"/>
      <c r="D32" s="55"/>
      <c r="E32" s="55"/>
      <c r="F32" s="55"/>
      <c r="G32" s="220"/>
      <c r="H32" s="55"/>
      <c r="I32" s="91"/>
      <c r="J32" s="91"/>
      <c r="K32" s="54"/>
      <c r="L32" s="54"/>
      <c r="M32" s="54"/>
      <c r="N32" s="54"/>
      <c r="O32" s="54"/>
      <c r="P32" s="95"/>
      <c r="Q32" s="98"/>
      <c r="S32" s="182" t="s">
        <v>103</v>
      </c>
    </row>
    <row r="33" spans="2:19" ht="50.25" customHeight="1">
      <c r="B33" s="208" t="str">
        <f>IF(C33="","",_xlfn.XLOOKUP(C33,経費NO.!$C$2:$C$17,経費NO.!$B$2:$B$17)&amp;"_"&amp;COUNTIF($C$29:C33,C33))</f>
        <v/>
      </c>
      <c r="C33" s="90"/>
      <c r="D33" s="55"/>
      <c r="E33" s="55"/>
      <c r="F33" s="55"/>
      <c r="G33" s="220"/>
      <c r="H33" s="55"/>
      <c r="I33" s="91"/>
      <c r="J33" s="91"/>
      <c r="K33" s="54"/>
      <c r="L33" s="54"/>
      <c r="M33" s="54"/>
      <c r="N33" s="54"/>
      <c r="O33" s="95"/>
      <c r="P33" s="95"/>
      <c r="Q33" s="98"/>
      <c r="S33" s="182" t="s">
        <v>103</v>
      </c>
    </row>
    <row r="34" spans="2:19" ht="50.25" customHeight="1">
      <c r="B34" s="208" t="str">
        <f>IF(C34="","",_xlfn.XLOOKUP(C34,経費NO.!$C$2:$C$17,経費NO.!$B$2:$B$17)&amp;"_"&amp;COUNTIF($C$29:C34,C34))</f>
        <v/>
      </c>
      <c r="C34" s="90"/>
      <c r="D34" s="55"/>
      <c r="E34" s="55"/>
      <c r="F34" s="55"/>
      <c r="G34" s="220"/>
      <c r="H34" s="55"/>
      <c r="I34" s="91"/>
      <c r="J34" s="91"/>
      <c r="K34" s="54"/>
      <c r="L34" s="54"/>
      <c r="M34" s="54"/>
      <c r="N34" s="54"/>
      <c r="O34" s="54"/>
      <c r="P34" s="97"/>
      <c r="Q34" s="98"/>
      <c r="S34" s="182" t="s">
        <v>103</v>
      </c>
    </row>
    <row r="35" spans="2:19" ht="50.25" customHeight="1">
      <c r="B35" s="208" t="str">
        <f>IF(C35="","",_xlfn.XLOOKUP(C35,経費NO.!$C$2:$C$17,経費NO.!$B$2:$B$17)&amp;"_"&amp;COUNTIF($C$29:C35,C35))</f>
        <v/>
      </c>
      <c r="C35" s="90"/>
      <c r="D35" s="55"/>
      <c r="E35" s="55"/>
      <c r="F35" s="55"/>
      <c r="G35" s="220"/>
      <c r="H35" s="55"/>
      <c r="I35" s="91"/>
      <c r="J35" s="91"/>
      <c r="K35" s="54"/>
      <c r="L35" s="54"/>
      <c r="M35" s="54"/>
      <c r="N35" s="54"/>
      <c r="O35" s="54"/>
      <c r="P35" s="95"/>
      <c r="Q35" s="98"/>
      <c r="S35" s="182" t="s">
        <v>103</v>
      </c>
    </row>
    <row r="36" spans="2:19" ht="50.25" customHeight="1">
      <c r="B36" s="208" t="str">
        <f>IF(C36="","",_xlfn.XLOOKUP(C36,経費NO.!$C$2:$C$17,経費NO.!$B$2:$B$17)&amp;"_"&amp;COUNTIF($C$29:C36,C36))</f>
        <v/>
      </c>
      <c r="C36" s="90"/>
      <c r="D36" s="55"/>
      <c r="E36" s="55"/>
      <c r="F36" s="55"/>
      <c r="G36" s="220"/>
      <c r="H36" s="55"/>
      <c r="I36" s="91"/>
      <c r="J36" s="91"/>
      <c r="K36" s="54"/>
      <c r="L36" s="54"/>
      <c r="M36" s="54"/>
      <c r="N36" s="54"/>
      <c r="O36" s="54"/>
      <c r="P36" s="95"/>
      <c r="Q36" s="98"/>
      <c r="S36" s="182" t="s">
        <v>103</v>
      </c>
    </row>
    <row r="37" spans="2:19" ht="50.25" customHeight="1">
      <c r="B37" s="208" t="str">
        <f>IF(C37="","",_xlfn.XLOOKUP(C37,経費NO.!$C$2:$C$17,経費NO.!$B$2:$B$17)&amp;"_"&amp;COUNTIF($C$29:C37,C37))</f>
        <v/>
      </c>
      <c r="C37" s="90"/>
      <c r="D37" s="55"/>
      <c r="E37" s="55"/>
      <c r="F37" s="55"/>
      <c r="G37" s="220"/>
      <c r="H37" s="55"/>
      <c r="I37" s="91"/>
      <c r="J37" s="91"/>
      <c r="K37" s="54"/>
      <c r="L37" s="54"/>
      <c r="M37" s="54"/>
      <c r="N37" s="54"/>
      <c r="O37" s="54"/>
      <c r="P37" s="95"/>
      <c r="Q37" s="98"/>
      <c r="S37" s="182" t="s">
        <v>103</v>
      </c>
    </row>
    <row r="38" spans="2:19" ht="50.25" customHeight="1">
      <c r="B38" s="208" t="str">
        <f>IF(C38="","",_xlfn.XLOOKUP(C38,経費NO.!$C$2:$C$17,経費NO.!$B$2:$B$17)&amp;"_"&amp;COUNTIF($C$29:C38,C38))</f>
        <v/>
      </c>
      <c r="C38" s="90"/>
      <c r="D38" s="55"/>
      <c r="E38" s="55"/>
      <c r="F38" s="55"/>
      <c r="G38" s="220"/>
      <c r="H38" s="55"/>
      <c r="I38" s="91"/>
      <c r="J38" s="91"/>
      <c r="K38" s="54"/>
      <c r="L38" s="54"/>
      <c r="M38" s="54"/>
      <c r="N38" s="54"/>
      <c r="O38" s="54"/>
      <c r="P38" s="95"/>
      <c r="Q38" s="98"/>
      <c r="S38" s="182" t="s">
        <v>103</v>
      </c>
    </row>
    <row r="39" spans="2:19" ht="50.25" customHeight="1">
      <c r="B39" s="208" t="str">
        <f>IF(C39="","",_xlfn.XLOOKUP(C39,経費NO.!$C$2:$C$17,経費NO.!$B$2:$B$17)&amp;"_"&amp;COUNTIF($C$29:C39,C39))</f>
        <v/>
      </c>
      <c r="C39" s="90"/>
      <c r="D39" s="55"/>
      <c r="E39" s="55"/>
      <c r="F39" s="55"/>
      <c r="G39" s="220"/>
      <c r="H39" s="55"/>
      <c r="I39" s="91"/>
      <c r="J39" s="91"/>
      <c r="K39" s="54"/>
      <c r="L39" s="54"/>
      <c r="M39" s="54"/>
      <c r="N39" s="54"/>
      <c r="O39" s="54"/>
      <c r="P39" s="95"/>
      <c r="Q39" s="98"/>
      <c r="S39" s="182" t="s">
        <v>103</v>
      </c>
    </row>
    <row r="40" spans="2:19" ht="50.25" customHeight="1">
      <c r="B40" s="208" t="str">
        <f>IF(C40="","",_xlfn.XLOOKUP(C40,経費NO.!$C$2:$C$17,経費NO.!$B$2:$B$17)&amp;"_"&amp;COUNTIF($C$29:C40,C40))</f>
        <v/>
      </c>
      <c r="C40" s="90"/>
      <c r="D40" s="55"/>
      <c r="E40" s="55"/>
      <c r="F40" s="55"/>
      <c r="G40" s="220"/>
      <c r="H40" s="55"/>
      <c r="I40" s="91"/>
      <c r="J40" s="91"/>
      <c r="K40" s="54"/>
      <c r="L40" s="54"/>
      <c r="M40" s="54"/>
      <c r="N40" s="54"/>
      <c r="O40" s="54"/>
      <c r="P40" s="95"/>
      <c r="Q40" s="98"/>
      <c r="S40" s="182" t="s">
        <v>103</v>
      </c>
    </row>
    <row r="41" spans="2:19" ht="50.25" customHeight="1">
      <c r="B41" s="208" t="str">
        <f>IF(C41="","",_xlfn.XLOOKUP(C41,経費NO.!$C$2:$C$17,経費NO.!$B$2:$B$17)&amp;"_"&amp;COUNTIF($C$29:C41,C41))</f>
        <v/>
      </c>
      <c r="C41" s="90"/>
      <c r="D41" s="55"/>
      <c r="E41" s="55"/>
      <c r="F41" s="55"/>
      <c r="G41" s="220"/>
      <c r="H41" s="55"/>
      <c r="I41" s="91"/>
      <c r="J41" s="91"/>
      <c r="K41" s="54"/>
      <c r="L41" s="54"/>
      <c r="M41" s="54"/>
      <c r="N41" s="54"/>
      <c r="O41" s="55"/>
      <c r="P41" s="97"/>
      <c r="Q41" s="98"/>
      <c r="S41" s="182" t="s">
        <v>103</v>
      </c>
    </row>
    <row r="42" spans="2:19" ht="50.25" customHeight="1">
      <c r="B42" s="208" t="str">
        <f>IF(C42="","",_xlfn.XLOOKUP(C42,経費NO.!$C$2:$C$17,経費NO.!$B$2:$B$17)&amp;"_"&amp;COUNTIF($C$29:C42,C42))</f>
        <v/>
      </c>
      <c r="C42" s="90"/>
      <c r="D42" s="55"/>
      <c r="E42" s="55"/>
      <c r="F42" s="55"/>
      <c r="G42" s="220"/>
      <c r="H42" s="55"/>
      <c r="I42" s="91"/>
      <c r="J42" s="91"/>
      <c r="K42" s="54"/>
      <c r="L42" s="54"/>
      <c r="M42" s="54"/>
      <c r="N42" s="54"/>
      <c r="O42" s="54"/>
      <c r="P42" s="95"/>
      <c r="Q42" s="98"/>
      <c r="S42" s="182" t="s">
        <v>103</v>
      </c>
    </row>
    <row r="43" spans="2:19" ht="50.25" customHeight="1">
      <c r="B43" s="208" t="str">
        <f>IF(C43="","",_xlfn.XLOOKUP(C43,経費NO.!$C$2:$C$17,経費NO.!$B$2:$B$17)&amp;"_"&amp;COUNTIF($C$29:C43,C43))</f>
        <v/>
      </c>
      <c r="C43" s="90"/>
      <c r="D43" s="55"/>
      <c r="E43" s="55"/>
      <c r="F43" s="55"/>
      <c r="G43" s="220"/>
      <c r="H43" s="55"/>
      <c r="I43" s="91"/>
      <c r="J43" s="91"/>
      <c r="K43" s="55"/>
      <c r="L43" s="55"/>
      <c r="M43" s="55"/>
      <c r="N43" s="55"/>
      <c r="O43" s="55"/>
      <c r="P43" s="97"/>
      <c r="Q43" s="98"/>
      <c r="S43" s="182" t="s">
        <v>103</v>
      </c>
    </row>
    <row r="44" spans="2:19" ht="50.25" customHeight="1">
      <c r="B44" s="208" t="str">
        <f>IF(C44="","",_xlfn.XLOOKUP(C44,経費NO.!$C$2:$C$17,経費NO.!$B$2:$B$17)&amp;"_"&amp;COUNTIF($C$29:C44,C44))</f>
        <v/>
      </c>
      <c r="C44" s="90"/>
      <c r="D44" s="55"/>
      <c r="E44" s="55"/>
      <c r="F44" s="55"/>
      <c r="G44" s="220"/>
      <c r="H44" s="55"/>
      <c r="I44" s="91"/>
      <c r="J44" s="91"/>
      <c r="K44" s="55"/>
      <c r="L44" s="55"/>
      <c r="M44" s="55"/>
      <c r="N44" s="55"/>
      <c r="O44" s="55"/>
      <c r="P44" s="97"/>
      <c r="Q44" s="98"/>
      <c r="S44" s="182" t="s">
        <v>103</v>
      </c>
    </row>
    <row r="45" spans="2:19" ht="50.25" customHeight="1">
      <c r="B45" s="208" t="str">
        <f>IF(C45="","",_xlfn.XLOOKUP(C45,経費NO.!$C$2:$C$17,経費NO.!$B$2:$B$17)&amp;"_"&amp;COUNTIF($C$29:C45,C45))</f>
        <v/>
      </c>
      <c r="C45" s="90"/>
      <c r="D45" s="55"/>
      <c r="E45" s="55"/>
      <c r="F45" s="55"/>
      <c r="G45" s="220"/>
      <c r="H45" s="55"/>
      <c r="I45" s="91"/>
      <c r="J45" s="91"/>
      <c r="K45" s="55"/>
      <c r="L45" s="55"/>
      <c r="M45" s="55"/>
      <c r="N45" s="55"/>
      <c r="O45" s="55"/>
      <c r="P45" s="97"/>
      <c r="Q45" s="98"/>
      <c r="S45" s="182" t="s">
        <v>103</v>
      </c>
    </row>
    <row r="46" spans="2:19" ht="50.25" customHeight="1">
      <c r="B46" s="208" t="str">
        <f>IF(C46="","",_xlfn.XLOOKUP(C46,経費NO.!$C$2:$C$17,経費NO.!$B$2:$B$17)&amp;"_"&amp;COUNTIF($C$29:C46,C46))</f>
        <v/>
      </c>
      <c r="C46" s="90"/>
      <c r="D46" s="55"/>
      <c r="E46" s="55"/>
      <c r="F46" s="55"/>
      <c r="G46" s="220"/>
      <c r="H46" s="55"/>
      <c r="I46" s="91"/>
      <c r="J46" s="91"/>
      <c r="K46" s="55"/>
      <c r="L46" s="55"/>
      <c r="M46" s="55"/>
      <c r="N46" s="55"/>
      <c r="O46" s="55"/>
      <c r="P46" s="97"/>
      <c r="Q46" s="98"/>
      <c r="S46" s="182" t="s">
        <v>103</v>
      </c>
    </row>
    <row r="47" spans="2:19" ht="50.25" customHeight="1">
      <c r="B47" s="208" t="str">
        <f>IF(C47="","",_xlfn.XLOOKUP(C47,経費NO.!$C$2:$C$17,経費NO.!$B$2:$B$17)&amp;"_"&amp;COUNTIF($C$29:C47,C47))</f>
        <v/>
      </c>
      <c r="C47" s="90"/>
      <c r="D47" s="55"/>
      <c r="E47" s="55"/>
      <c r="F47" s="55"/>
      <c r="G47" s="220"/>
      <c r="H47" s="55"/>
      <c r="I47" s="91"/>
      <c r="J47" s="91"/>
      <c r="K47" s="55"/>
      <c r="L47" s="55"/>
      <c r="M47" s="55"/>
      <c r="N47" s="55"/>
      <c r="O47" s="55"/>
      <c r="P47" s="97"/>
      <c r="Q47" s="98"/>
      <c r="S47" s="182" t="s">
        <v>103</v>
      </c>
    </row>
    <row r="48" spans="2:19" ht="50.25" customHeight="1">
      <c r="B48" s="209" t="str">
        <f>IF(C48="","",_xlfn.XLOOKUP(C48,経費NO.!$C$2:$C$17,経費NO.!$B$2:$B$17)&amp;"_"&amp;COUNTIF($C$29:C48,C48))</f>
        <v/>
      </c>
      <c r="C48" s="90"/>
      <c r="D48" s="56"/>
      <c r="E48" s="56"/>
      <c r="F48" s="56"/>
      <c r="G48" s="221"/>
      <c r="H48" s="56"/>
      <c r="I48" s="99"/>
      <c r="J48" s="99"/>
      <c r="K48" s="56"/>
      <c r="L48" s="56"/>
      <c r="M48" s="56"/>
      <c r="N48" s="56"/>
      <c r="O48" s="56"/>
      <c r="P48" s="100"/>
      <c r="Q48" s="101"/>
      <c r="S48" s="182" t="s">
        <v>103</v>
      </c>
    </row>
    <row r="49" spans="1:19">
      <c r="B49" s="210" t="s">
        <v>142</v>
      </c>
      <c r="S49" s="182" t="s">
        <v>103</v>
      </c>
    </row>
    <row r="50" spans="1:19">
      <c r="S50" s="182" t="s">
        <v>103</v>
      </c>
    </row>
    <row r="51" spans="1:19">
      <c r="A51" s="182" t="s">
        <v>103</v>
      </c>
      <c r="B51" s="182" t="s">
        <v>103</v>
      </c>
      <c r="C51" s="182" t="s">
        <v>103</v>
      </c>
      <c r="D51" s="182" t="s">
        <v>103</v>
      </c>
      <c r="E51" s="182" t="s">
        <v>103</v>
      </c>
      <c r="F51" s="182" t="s">
        <v>103</v>
      </c>
      <c r="G51" s="182" t="s">
        <v>103</v>
      </c>
      <c r="H51" s="182" t="s">
        <v>103</v>
      </c>
      <c r="I51" s="182" t="s">
        <v>103</v>
      </c>
      <c r="J51" s="182" t="s">
        <v>103</v>
      </c>
      <c r="K51" s="182" t="s">
        <v>103</v>
      </c>
      <c r="L51" s="182" t="s">
        <v>103</v>
      </c>
      <c r="M51" s="182" t="s">
        <v>103</v>
      </c>
      <c r="N51" s="182" t="s">
        <v>103</v>
      </c>
      <c r="O51" s="182" t="s">
        <v>103</v>
      </c>
      <c r="P51" s="182" t="s">
        <v>103</v>
      </c>
      <c r="Q51" s="182" t="s">
        <v>103</v>
      </c>
      <c r="R51" s="182" t="s">
        <v>103</v>
      </c>
      <c r="S51" s="182" t="s">
        <v>103</v>
      </c>
    </row>
  </sheetData>
  <sheetProtection algorithmName="SHA-512" hashValue="VAVKehTVa3RTdizdwebqphrHgwZ9I2B/+hprta+VIcBBCiSSEwkUBGVWm4W3hAgWgD9DVXLo8751P/AVlSrtfg==" saltValue="U2E1TSgCc4vsxg0NFDGDgQ==" spinCount="100000" sheet="1" selectLockedCells="1"/>
  <phoneticPr fontId="25"/>
  <conditionalFormatting sqref="C29:C48">
    <cfRule type="expression" dxfId="85" priority="32">
      <formula>IF($C29&lt;&gt;"",TRUE,FALSE)</formula>
    </cfRule>
  </conditionalFormatting>
  <conditionalFormatting sqref="C19:D21">
    <cfRule type="cellIs" dxfId="84" priority="38" operator="equal">
      <formula>"該当必須"</formula>
    </cfRule>
    <cfRule type="cellIs" dxfId="83" priority="37" operator="equal">
      <formula>"入力不要"</formula>
    </cfRule>
    <cfRule type="cellIs" dxfId="82" priority="39" operator="equal">
      <formula>"必須"</formula>
    </cfRule>
  </conditionalFormatting>
  <conditionalFormatting sqref="D5:D18 B16:B18 P25">
    <cfRule type="cellIs" dxfId="81" priority="42" operator="equal">
      <formula>"必須"</formula>
    </cfRule>
    <cfRule type="cellIs" dxfId="80" priority="41" operator="equal">
      <formula>"該当必須"</formula>
    </cfRule>
    <cfRule type="cellIs" dxfId="79" priority="40" operator="equal">
      <formula>"入力不要"</formula>
    </cfRule>
  </conditionalFormatting>
  <conditionalFormatting sqref="D29:D48">
    <cfRule type="expression" dxfId="78" priority="36">
      <formula>IF(C29&lt;&gt;"",TRUE,FALSE)</formula>
    </cfRule>
    <cfRule type="expression" dxfId="77" priority="35">
      <formula>IF(D29&lt;&gt;"",TRUE,FALSE)</formula>
    </cfRule>
  </conditionalFormatting>
  <conditionalFormatting sqref="E29:E48">
    <cfRule type="expression" dxfId="76" priority="34">
      <formula>IF(D29&lt;&gt;"",TRUE,FALSE)</formula>
    </cfRule>
    <cfRule type="expression" dxfId="75" priority="33">
      <formula>IF(E29&lt;&gt;"",TRUE,FALSE)</formula>
    </cfRule>
  </conditionalFormatting>
  <conditionalFormatting sqref="F29:F48">
    <cfRule type="expression" dxfId="74" priority="30">
      <formula>IF(F29&lt;&gt;"",TRUE,FALSE)</formula>
    </cfRule>
    <cfRule type="expression" dxfId="73" priority="31">
      <formula>IF(E29&lt;&gt;"",TRUE,FALSE)</formula>
    </cfRule>
  </conditionalFormatting>
  <conditionalFormatting sqref="G29:G48">
    <cfRule type="expression" dxfId="72" priority="28">
      <formula>IF(G29&lt;&gt;"",TRUE,FALSE)</formula>
    </cfRule>
    <cfRule type="expression" dxfId="71" priority="29">
      <formula>IF(F29&lt;&gt;"",TRUE,FALSE)</formula>
    </cfRule>
  </conditionalFormatting>
  <conditionalFormatting sqref="H29:H48">
    <cfRule type="expression" dxfId="70" priority="27">
      <formula>IF(AND($F29="〇",$G29&lt;&gt;""),TRUE,FALSE)</formula>
    </cfRule>
    <cfRule type="expression" dxfId="69" priority="26">
      <formula>IF($H29&lt;&gt;"",TRUE,FALSE)</formula>
    </cfRule>
  </conditionalFormatting>
  <conditionalFormatting sqref="I29:I48">
    <cfRule type="expression" dxfId="68" priority="24">
      <formula>IF(AND($F29="〇",$H29&lt;&gt;""),TRUE,FALSE)</formula>
    </cfRule>
    <cfRule type="expression" dxfId="67" priority="25">
      <formula>IF(AND($F29="✕",$G29&lt;&gt;""),TRUE,FALSE)</formula>
    </cfRule>
    <cfRule type="expression" dxfId="66" priority="23">
      <formula>IF($I29&lt;&gt;"",TRUE,FALSE)</formula>
    </cfRule>
  </conditionalFormatting>
  <conditionalFormatting sqref="J29:J48">
    <cfRule type="expression" dxfId="65" priority="22">
      <formula>IF($I29&lt;&gt;"",TRUE,FALSE)</formula>
    </cfRule>
    <cfRule type="expression" dxfId="64" priority="21">
      <formula>IF($J29&lt;&gt;"",TRUE,FALSE)</formula>
    </cfRule>
  </conditionalFormatting>
  <conditionalFormatting sqref="K29:K48">
    <cfRule type="expression" dxfId="63" priority="18">
      <formula>IF($K29="提出なし",TRUE,FALSE)</formula>
    </cfRule>
    <cfRule type="expression" dxfId="62" priority="20">
      <formula>IF(AND($F29="〇",$J29&lt;&gt;""),TRUE,FALSE)</formula>
    </cfRule>
    <cfRule type="expression" dxfId="61" priority="19">
      <formula>IF($K29="提出あり",TRUE,FALSE)</formula>
    </cfRule>
  </conditionalFormatting>
  <conditionalFormatting sqref="L29:L48">
    <cfRule type="expression" dxfId="60" priority="17">
      <formula>IF(AND($F29="〇",$K29="提出あり"),TRUE,FALSE)</formula>
    </cfRule>
    <cfRule type="expression" dxfId="59" priority="16">
      <formula>IF($L29="提出あり",TRUE,FALSE)</formula>
    </cfRule>
    <cfRule type="expression" dxfId="58" priority="15">
      <formula>IF($L29="提出なし",TRUE,FALSE)</formula>
    </cfRule>
  </conditionalFormatting>
  <conditionalFormatting sqref="M29:M48">
    <cfRule type="expression" dxfId="57" priority="14">
      <formula>IF(AND($F29="〇",$J29&gt;=500000,$L29="提出あり"),TRUE,FALSE)</formula>
    </cfRule>
    <cfRule type="expression" dxfId="56" priority="13">
      <formula>IF($M29="提出あり",TRUE,FALSE)</formula>
    </cfRule>
    <cfRule type="expression" dxfId="55" priority="12">
      <formula>IF($M29="提出なし",TRUE,FALSE)</formula>
    </cfRule>
  </conditionalFormatting>
  <conditionalFormatting sqref="N29:N48">
    <cfRule type="expression" dxfId="54" priority="11">
      <formula>IF(AND($G29="〇",$F29="✕",$J29&lt;&gt;""),TRUE,FALSE)</formula>
    </cfRule>
    <cfRule type="expression" dxfId="53" priority="10">
      <formula>IF(AND($G29="〇",$F29="〇",$J29&lt;500000,$L29="提出あり"),TRUE,FALSE)</formula>
    </cfRule>
    <cfRule type="expression" dxfId="52" priority="9">
      <formula>IF(AND($G29="〇",$F29="〇",$M29="提出あり"),TRUE,FALSE)</formula>
    </cfRule>
    <cfRule type="expression" dxfId="51" priority="8">
      <formula>IF($N29="提出あり",TRUE,FALSE)</formula>
    </cfRule>
    <cfRule type="expression" dxfId="50" priority="7">
      <formula>IF($N29="提出なし",TRUE,FALSE)</formula>
    </cfRule>
  </conditionalFormatting>
  <conditionalFormatting sqref="O29:O32 O34:O48">
    <cfRule type="expression" dxfId="49" priority="5">
      <formula>IF(AND($F29="〇",$G29="✕",$M29="提出あり"),TRUE,FALSE)</formula>
    </cfRule>
    <cfRule type="expression" dxfId="48" priority="6">
      <formula>IF(AND($F29="〇",$G29="〇",$M29="提出あり",$N29="提出あり"),TRUE,FALSE)</formula>
    </cfRule>
  </conditionalFormatting>
  <conditionalFormatting sqref="O29:O48">
    <cfRule type="expression" dxfId="47" priority="4">
      <formula>IF($O29&lt;&gt;"",TRUE,FALSE)</formula>
    </cfRule>
  </conditionalFormatting>
  <conditionalFormatting sqref="O33">
    <cfRule type="expression" dxfId="46" priority="49">
      <formula>IF(AND($F34="〇",$O34&lt;&gt;""),TRUE,FALSE)</formula>
    </cfRule>
  </conditionalFormatting>
  <conditionalFormatting sqref="P29:P32 P35:P48">
    <cfRule type="expression" dxfId="45" priority="3">
      <formula>IF(AND($F29="〇",$O29&lt;&gt;""),TRUE,FALSE)</formula>
    </cfRule>
  </conditionalFormatting>
  <conditionalFormatting sqref="P29:P33 P35:P48">
    <cfRule type="expression" dxfId="44" priority="2">
      <formula>IF($P29&lt;&gt;"",TRUE,FALSE)</formula>
    </cfRule>
  </conditionalFormatting>
  <conditionalFormatting sqref="P33">
    <cfRule type="expression" dxfId="43" priority="51">
      <formula>IF(AND($F33="〇",#REF!&lt;&gt;""),TRUE,FALSE)</formula>
    </cfRule>
  </conditionalFormatting>
  <conditionalFormatting sqref="Q29:Q48">
    <cfRule type="expression" dxfId="42" priority="1">
      <formula>IF($C29&lt;&gt;"",TRUE,FALSE)</formula>
    </cfRule>
  </conditionalFormatting>
  <dataValidations count="6">
    <dataValidation type="list" allowBlank="1" showInputMessage="1" showErrorMessage="1" sqref="A29:A42" xr:uid="{BD150430-09F2-4988-B238-05457BF83A74}">
      <formula1>$A$27</formula1>
    </dataValidation>
    <dataValidation type="list" allowBlank="1" showInputMessage="1" showErrorMessage="1" sqref="F29:F48" xr:uid="{B77E4F7C-A345-4A1B-A03C-83194F2961E7}">
      <formula1>$F$25:$F$26</formula1>
    </dataValidation>
    <dataValidation type="list" allowBlank="1" showInputMessage="1" showErrorMessage="1" sqref="G29:G48" xr:uid="{CAE4DBC5-1059-4EA7-90F8-8D665F15F35B}">
      <formula1>$G$25:$G$26</formula1>
    </dataValidation>
    <dataValidation type="list" allowBlank="1" showInputMessage="1" showErrorMessage="1" sqref="K29:N48" xr:uid="{E2D33DE1-1A34-4F52-A97A-D8CAB12B5EA0}">
      <formula1>K$25:K$26</formula1>
    </dataValidation>
    <dataValidation type="list" allowBlank="1" showInputMessage="1" showErrorMessage="1" sqref="C29:C48" xr:uid="{FCE23121-801D-4C19-8D4B-5D9B53BE0800}">
      <formula1>"旅費"</formula1>
    </dataValidation>
    <dataValidation type="whole" operator="greaterThan" allowBlank="1" showInputMessage="1" showErrorMessage="1" sqref="I29:J48 O33 P29:P33 P35:P48" xr:uid="{1825C16F-B29A-46AD-81EB-7C4B87C6A477}">
      <formula1>0</formula1>
    </dataValidation>
  </dataValidations>
  <pageMargins left="0.7" right="0.7" top="0.75" bottom="0.75" header="0.3" footer="0.3"/>
  <pageSetup paperSize="9" scale="16"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C08E-E4AF-4C2B-BDD7-16A81718005E}">
  <sheetPr>
    <tabColor theme="5" tint="0.59999389629810485"/>
  </sheetPr>
  <dimension ref="A1:T51"/>
  <sheetViews>
    <sheetView showGridLines="0" view="pageBreakPreview" zoomScaleNormal="60" zoomScaleSheetLayoutView="100" workbookViewId="0">
      <selection activeCell="C29" sqref="C29"/>
    </sheetView>
  </sheetViews>
  <sheetFormatPr defaultColWidth="9.109375" defaultRowHeight="16.8"/>
  <cols>
    <col min="1" max="1" width="9.109375" style="183"/>
    <col min="2" max="2" width="15.6640625" style="182" customWidth="1"/>
    <col min="3" max="4" width="30.6640625" style="183" customWidth="1"/>
    <col min="5" max="5" width="60.6640625" style="183" customWidth="1"/>
    <col min="6" max="6" width="33.109375" style="183" customWidth="1"/>
    <col min="7" max="8" width="30.6640625" style="183" customWidth="1"/>
    <col min="9" max="10" width="15.6640625" style="183" customWidth="1"/>
    <col min="11" max="11" width="60.6640625" style="183" customWidth="1"/>
    <col min="12" max="12" width="15.6640625" style="183" customWidth="1"/>
    <col min="13" max="16" width="30.6640625" style="183" customWidth="1"/>
    <col min="17" max="17" width="60.6640625" style="183" customWidth="1"/>
    <col min="18" max="16384" width="9.109375" style="183"/>
  </cols>
  <sheetData>
    <row r="1" spans="2:19">
      <c r="S1" s="182" t="s">
        <v>103</v>
      </c>
    </row>
    <row r="2" spans="2:19" ht="20.399999999999999">
      <c r="B2" s="184" t="s">
        <v>104</v>
      </c>
      <c r="C2" s="22" t="s">
        <v>162</v>
      </c>
      <c r="S2" s="182" t="s">
        <v>103</v>
      </c>
    </row>
    <row r="3" spans="2:19">
      <c r="B3" s="148"/>
      <c r="C3" s="185"/>
      <c r="D3" s="186"/>
      <c r="S3" s="182" t="s">
        <v>103</v>
      </c>
    </row>
    <row r="4" spans="2:19" ht="20.399999999999999">
      <c r="B4" s="187" t="s">
        <v>3</v>
      </c>
      <c r="C4" s="188"/>
      <c r="D4" s="189"/>
      <c r="E4" s="188"/>
      <c r="F4" s="188"/>
      <c r="G4" s="188"/>
      <c r="H4" s="188"/>
      <c r="I4" s="188"/>
      <c r="J4" s="190"/>
      <c r="S4" s="182" t="s">
        <v>103</v>
      </c>
    </row>
    <row r="5" spans="2:19" ht="20.399999999999999">
      <c r="B5" s="191" t="s">
        <v>106</v>
      </c>
      <c r="D5" s="186"/>
      <c r="J5" s="192"/>
      <c r="S5" s="182" t="s">
        <v>103</v>
      </c>
    </row>
    <row r="6" spans="2:19" ht="20.399999999999999">
      <c r="B6" s="193" t="s">
        <v>107</v>
      </c>
      <c r="D6" s="186"/>
      <c r="J6" s="192"/>
      <c r="S6" s="182" t="s">
        <v>103</v>
      </c>
    </row>
    <row r="7" spans="2:19" ht="20.399999999999999">
      <c r="B7" s="193" t="s">
        <v>108</v>
      </c>
      <c r="D7" s="186"/>
      <c r="J7" s="192"/>
      <c r="S7" s="182" t="s">
        <v>103</v>
      </c>
    </row>
    <row r="8" spans="2:19" ht="20.399999999999999">
      <c r="B8" s="193" t="s">
        <v>109</v>
      </c>
      <c r="D8" s="186"/>
      <c r="J8" s="192"/>
      <c r="S8" s="182" t="s">
        <v>103</v>
      </c>
    </row>
    <row r="9" spans="2:19" ht="20.399999999999999">
      <c r="B9" s="193" t="s">
        <v>110</v>
      </c>
      <c r="D9" s="186"/>
      <c r="J9" s="192"/>
      <c r="S9" s="182" t="s">
        <v>103</v>
      </c>
    </row>
    <row r="10" spans="2:19" ht="20.399999999999999">
      <c r="B10" s="193" t="s">
        <v>111</v>
      </c>
      <c r="D10" s="186"/>
      <c r="J10" s="192"/>
      <c r="S10" s="182" t="s">
        <v>103</v>
      </c>
    </row>
    <row r="11" spans="2:19" ht="20.399999999999999">
      <c r="B11" s="193" t="s">
        <v>154</v>
      </c>
      <c r="D11" s="186"/>
      <c r="J11" s="192"/>
      <c r="S11" s="182" t="s">
        <v>103</v>
      </c>
    </row>
    <row r="12" spans="2:19" ht="20.399999999999999">
      <c r="B12" s="193" t="s">
        <v>113</v>
      </c>
      <c r="D12" s="186"/>
      <c r="J12" s="192"/>
      <c r="S12" s="182" t="s">
        <v>103</v>
      </c>
    </row>
    <row r="13" spans="2:19" ht="20.399999999999999">
      <c r="B13" s="193" t="s">
        <v>114</v>
      </c>
      <c r="D13" s="186"/>
      <c r="J13" s="192"/>
      <c r="S13" s="182" t="s">
        <v>103</v>
      </c>
    </row>
    <row r="14" spans="2:19" ht="20.399999999999999">
      <c r="B14" s="193" t="s">
        <v>115</v>
      </c>
      <c r="D14" s="186"/>
      <c r="J14" s="192"/>
      <c r="S14" s="182" t="s">
        <v>103</v>
      </c>
    </row>
    <row r="15" spans="2:19" ht="20.399999999999999">
      <c r="B15" s="193" t="s">
        <v>116</v>
      </c>
      <c r="D15" s="186"/>
      <c r="J15" s="192"/>
      <c r="S15" s="182" t="s">
        <v>103</v>
      </c>
    </row>
    <row r="16" spans="2:19" ht="20.399999999999999">
      <c r="B16" s="193" t="s">
        <v>117</v>
      </c>
      <c r="D16" s="186"/>
      <c r="J16" s="192"/>
      <c r="S16" s="182" t="s">
        <v>103</v>
      </c>
    </row>
    <row r="17" spans="1:19" ht="20.399999999999999">
      <c r="B17" s="191" t="s">
        <v>163</v>
      </c>
      <c r="D17" s="151"/>
      <c r="J17" s="192"/>
      <c r="S17" s="182" t="s">
        <v>103</v>
      </c>
    </row>
    <row r="18" spans="1:19" ht="20.399999999999999">
      <c r="B18" s="191" t="s">
        <v>164</v>
      </c>
      <c r="D18" s="8"/>
      <c r="E18" s="8"/>
      <c r="F18" s="8"/>
      <c r="G18" s="8"/>
      <c r="H18" s="8"/>
      <c r="I18" s="8"/>
      <c r="J18" s="194"/>
      <c r="K18" s="8"/>
      <c r="L18" s="8"/>
      <c r="M18" s="8"/>
      <c r="N18" s="8"/>
      <c r="O18" s="8"/>
      <c r="S18" s="182" t="s">
        <v>103</v>
      </c>
    </row>
    <row r="19" spans="1:19" ht="20.399999999999999">
      <c r="B19" s="191" t="s">
        <v>165</v>
      </c>
      <c r="C19" s="2"/>
      <c r="D19" s="151"/>
      <c r="J19" s="192"/>
      <c r="S19" s="182" t="s">
        <v>103</v>
      </c>
    </row>
    <row r="20" spans="1:19" ht="20.399999999999999">
      <c r="B20" s="191" t="s">
        <v>166</v>
      </c>
      <c r="C20" s="8"/>
      <c r="D20" s="151"/>
      <c r="J20" s="192"/>
      <c r="S20" s="182" t="s">
        <v>103</v>
      </c>
    </row>
    <row r="21" spans="1:19" ht="20.399999999999999">
      <c r="B21" s="191" t="s">
        <v>167</v>
      </c>
      <c r="D21" s="185"/>
      <c r="J21" s="192"/>
      <c r="S21" s="182" t="s">
        <v>103</v>
      </c>
    </row>
    <row r="22" spans="1:19" ht="20.399999999999999">
      <c r="B22" s="191" t="s">
        <v>168</v>
      </c>
      <c r="D22" s="185"/>
      <c r="J22" s="192"/>
      <c r="S22" s="182"/>
    </row>
    <row r="23" spans="1:19" ht="20.399999999999999">
      <c r="B23" s="195" t="s">
        <v>169</v>
      </c>
      <c r="C23" s="196"/>
      <c r="D23" s="196"/>
      <c r="E23" s="196"/>
      <c r="F23" s="196"/>
      <c r="G23" s="196"/>
      <c r="H23" s="196"/>
      <c r="I23" s="196"/>
      <c r="J23" s="197"/>
      <c r="S23" s="182" t="s">
        <v>103</v>
      </c>
    </row>
    <row r="24" spans="1:19" ht="16.5" customHeight="1">
      <c r="B24" s="183" t="s">
        <v>13</v>
      </c>
      <c r="F24" s="269"/>
      <c r="G24" s="269"/>
      <c r="H24" s="269"/>
      <c r="I24" s="275"/>
      <c r="J24" s="276"/>
      <c r="K24" s="269" t="s">
        <v>119</v>
      </c>
      <c r="L24" s="277"/>
      <c r="M24" s="277"/>
      <c r="N24" s="277"/>
      <c r="O24" s="198"/>
      <c r="Q24" s="199"/>
      <c r="S24" s="182" t="s">
        <v>103</v>
      </c>
    </row>
    <row r="25" spans="1:19" ht="16.5" customHeight="1">
      <c r="B25" s="183"/>
      <c r="F25" s="269"/>
      <c r="G25" s="269"/>
      <c r="I25" s="276" t="s">
        <v>170</v>
      </c>
      <c r="J25" s="277" t="s">
        <v>170</v>
      </c>
      <c r="K25" s="274" t="s">
        <v>120</v>
      </c>
      <c r="L25" s="277" t="s">
        <v>170</v>
      </c>
      <c r="M25" s="277" t="s">
        <v>170</v>
      </c>
      <c r="N25" s="277" t="s">
        <v>170</v>
      </c>
      <c r="O25" s="198"/>
      <c r="Q25" s="199"/>
      <c r="S25" s="182" t="s">
        <v>103</v>
      </c>
    </row>
    <row r="26" spans="1:19">
      <c r="D26" s="185"/>
      <c r="F26" s="269"/>
      <c r="G26" s="269"/>
      <c r="H26" s="269"/>
      <c r="I26" s="277" t="s">
        <v>123</v>
      </c>
      <c r="J26" s="277" t="s">
        <v>123</v>
      </c>
      <c r="K26" s="272" t="s">
        <v>122</v>
      </c>
      <c r="L26" s="277" t="s">
        <v>123</v>
      </c>
      <c r="M26" s="277" t="s">
        <v>123</v>
      </c>
      <c r="N26" s="277" t="s">
        <v>123</v>
      </c>
      <c r="O26" s="198"/>
      <c r="S26" s="182" t="s">
        <v>103</v>
      </c>
    </row>
    <row r="27" spans="1:19">
      <c r="C27" s="200" t="s">
        <v>125</v>
      </c>
      <c r="G27" s="200" t="s">
        <v>126</v>
      </c>
      <c r="H27" s="200" t="s">
        <v>126</v>
      </c>
      <c r="I27" s="200" t="s">
        <v>125</v>
      </c>
      <c r="J27" s="201" t="s">
        <v>125</v>
      </c>
      <c r="K27" s="201" t="s">
        <v>125</v>
      </c>
      <c r="L27" s="201" t="s">
        <v>125</v>
      </c>
      <c r="M27" s="200" t="s">
        <v>125</v>
      </c>
      <c r="N27" s="200" t="s">
        <v>171</v>
      </c>
      <c r="S27" s="182" t="s">
        <v>103</v>
      </c>
    </row>
    <row r="28" spans="1:19" s="207" customFormat="1" ht="50.1" customHeight="1" thickBot="1">
      <c r="A28" s="183"/>
      <c r="B28" s="202" t="s">
        <v>127</v>
      </c>
      <c r="C28" s="203" t="s">
        <v>128</v>
      </c>
      <c r="D28" s="203" t="s">
        <v>129</v>
      </c>
      <c r="E28" s="203" t="s">
        <v>130</v>
      </c>
      <c r="F28" s="203" t="s">
        <v>172</v>
      </c>
      <c r="G28" s="280" t="s">
        <v>132</v>
      </c>
      <c r="H28" s="204" t="s">
        <v>133</v>
      </c>
      <c r="I28" s="203" t="s">
        <v>134</v>
      </c>
      <c r="J28" s="203" t="s">
        <v>135</v>
      </c>
      <c r="K28" s="205" t="s">
        <v>136</v>
      </c>
      <c r="L28" s="203" t="s">
        <v>137</v>
      </c>
      <c r="M28" s="204" t="s">
        <v>173</v>
      </c>
      <c r="N28" s="204" t="s">
        <v>174</v>
      </c>
      <c r="O28" s="203" t="s">
        <v>139</v>
      </c>
      <c r="P28" s="204" t="s">
        <v>140</v>
      </c>
      <c r="Q28" s="206" t="s">
        <v>141</v>
      </c>
      <c r="S28" s="182" t="s">
        <v>103</v>
      </c>
    </row>
    <row r="29" spans="1:19" ht="50.25" customHeight="1" thickTop="1">
      <c r="B29" s="208" t="str">
        <f>IF(C29="","",_xlfn.XLOOKUP(C29,経費NO.!$C$2:$C$17,経費NO.!$B$2:$B$17)&amp;"_"&amp;COUNTIF($C$29:C29,C29))</f>
        <v/>
      </c>
      <c r="C29" s="90"/>
      <c r="D29" s="55"/>
      <c r="E29" s="55"/>
      <c r="F29" s="55"/>
      <c r="G29" s="91"/>
      <c r="H29" s="91"/>
      <c r="I29" s="54"/>
      <c r="J29" s="54"/>
      <c r="K29" s="92"/>
      <c r="L29" s="54"/>
      <c r="M29" s="55"/>
      <c r="N29" s="54"/>
      <c r="O29" s="92"/>
      <c r="P29" s="93"/>
      <c r="Q29" s="94"/>
      <c r="S29" s="182" t="s">
        <v>103</v>
      </c>
    </row>
    <row r="30" spans="1:19" ht="50.25" customHeight="1">
      <c r="B30" s="208" t="str">
        <f>IF(C30="","",_xlfn.XLOOKUP(C30,経費NO.!$C$2:$C$17,経費NO.!$B$2:$B$17)&amp;"_"&amp;COUNTIF($C$29:C30,C30))</f>
        <v/>
      </c>
      <c r="C30" s="90"/>
      <c r="D30" s="55"/>
      <c r="E30" s="55"/>
      <c r="F30" s="55"/>
      <c r="G30" s="91"/>
      <c r="H30" s="91"/>
      <c r="I30" s="54"/>
      <c r="J30" s="54"/>
      <c r="K30" s="92"/>
      <c r="L30" s="54"/>
      <c r="M30" s="55"/>
      <c r="N30" s="54"/>
      <c r="O30" s="54"/>
      <c r="P30" s="95"/>
      <c r="Q30" s="96"/>
      <c r="S30" s="182" t="s">
        <v>103</v>
      </c>
    </row>
    <row r="31" spans="1:19" ht="50.25" customHeight="1">
      <c r="B31" s="208" t="str">
        <f>IF(C31="","",_xlfn.XLOOKUP(C31,経費NO.!$C$2:$C$17,経費NO.!$B$2:$B$17)&amp;"_"&amp;COUNTIF($C$29:C31,C31))</f>
        <v/>
      </c>
      <c r="C31" s="90"/>
      <c r="D31" s="55"/>
      <c r="E31" s="55"/>
      <c r="F31" s="55"/>
      <c r="G31" s="256"/>
      <c r="H31" s="91"/>
      <c r="I31" s="54"/>
      <c r="J31" s="54"/>
      <c r="K31" s="92"/>
      <c r="L31" s="54"/>
      <c r="M31" s="55"/>
      <c r="N31" s="54"/>
      <c r="O31" s="54"/>
      <c r="P31" s="95"/>
      <c r="Q31" s="96"/>
      <c r="S31" s="182" t="s">
        <v>103</v>
      </c>
    </row>
    <row r="32" spans="1:19" ht="50.25" customHeight="1">
      <c r="B32" s="208" t="str">
        <f>IF(C32="","",_xlfn.XLOOKUP(C32,経費NO.!$C$2:$C$17,経費NO.!$B$2:$B$17)&amp;"_"&amp;COUNTIF($C$29:C32,C32))</f>
        <v/>
      </c>
      <c r="C32" s="90"/>
      <c r="D32" s="55"/>
      <c r="E32" s="55"/>
      <c r="F32" s="55"/>
      <c r="G32" s="91"/>
      <c r="H32" s="91"/>
      <c r="I32" s="54"/>
      <c r="J32" s="54"/>
      <c r="K32" s="54"/>
      <c r="L32" s="54"/>
      <c r="M32" s="55"/>
      <c r="N32" s="54"/>
      <c r="O32" s="55"/>
      <c r="P32" s="97"/>
      <c r="Q32" s="98"/>
      <c r="S32" s="182" t="s">
        <v>103</v>
      </c>
    </row>
    <row r="33" spans="2:19" ht="50.25" customHeight="1">
      <c r="B33" s="208" t="str">
        <f>IF(C33="","",_xlfn.XLOOKUP(C33,経費NO.!$C$2:$C$17,経費NO.!$B$2:$B$17)&amp;"_"&amp;COUNTIF($C$29:C33,C33))</f>
        <v/>
      </c>
      <c r="C33" s="90"/>
      <c r="D33" s="55"/>
      <c r="E33" s="55"/>
      <c r="F33" s="55"/>
      <c r="G33" s="91"/>
      <c r="H33" s="91"/>
      <c r="I33" s="54"/>
      <c r="J33" s="54"/>
      <c r="K33" s="54"/>
      <c r="L33" s="55"/>
      <c r="M33" s="55"/>
      <c r="N33" s="54"/>
      <c r="O33" s="54"/>
      <c r="P33" s="95"/>
      <c r="Q33" s="98"/>
      <c r="S33" s="182" t="s">
        <v>103</v>
      </c>
    </row>
    <row r="34" spans="2:19" ht="50.25" customHeight="1">
      <c r="B34" s="208" t="str">
        <f>IF(C34="","",_xlfn.XLOOKUP(C34,経費NO.!$C$2:$C$17,経費NO.!$B$2:$B$17)&amp;"_"&amp;COUNTIF($C$29:C34,C34))</f>
        <v/>
      </c>
      <c r="C34" s="90"/>
      <c r="D34" s="55"/>
      <c r="E34" s="55"/>
      <c r="F34" s="55"/>
      <c r="G34" s="91"/>
      <c r="H34" s="91"/>
      <c r="I34" s="54"/>
      <c r="J34" s="54"/>
      <c r="K34" s="54"/>
      <c r="L34" s="54"/>
      <c r="M34" s="55"/>
      <c r="N34" s="54"/>
      <c r="O34" s="54"/>
      <c r="P34" s="95"/>
      <c r="Q34" s="98"/>
      <c r="S34" s="182" t="s">
        <v>103</v>
      </c>
    </row>
    <row r="35" spans="2:19" ht="50.25" customHeight="1">
      <c r="B35" s="208" t="str">
        <f>IF(C35="","",_xlfn.XLOOKUP(C35,経費NO.!$C$2:$C$17,経費NO.!$B$2:$B$17)&amp;"_"&amp;COUNTIF($C$29:C35,C35))</f>
        <v/>
      </c>
      <c r="C35" s="90"/>
      <c r="D35" s="55"/>
      <c r="E35" s="55"/>
      <c r="F35" s="55"/>
      <c r="G35" s="91"/>
      <c r="H35" s="91"/>
      <c r="I35" s="54"/>
      <c r="J35" s="54"/>
      <c r="K35" s="54"/>
      <c r="L35" s="54"/>
      <c r="M35" s="55"/>
      <c r="N35" s="54"/>
      <c r="O35" s="54"/>
      <c r="P35" s="95"/>
      <c r="Q35" s="98"/>
      <c r="S35" s="182" t="s">
        <v>103</v>
      </c>
    </row>
    <row r="36" spans="2:19" ht="50.25" customHeight="1">
      <c r="B36" s="208" t="str">
        <f>IF(C36="","",_xlfn.XLOOKUP(C36,経費NO.!$C$2:$C$17,経費NO.!$B$2:$B$17)&amp;"_"&amp;COUNTIF($C$29:C36,C36))</f>
        <v/>
      </c>
      <c r="C36" s="90"/>
      <c r="D36" s="55"/>
      <c r="E36" s="55"/>
      <c r="F36" s="55"/>
      <c r="G36" s="91"/>
      <c r="H36" s="91"/>
      <c r="I36" s="54"/>
      <c r="J36" s="54"/>
      <c r="K36" s="54"/>
      <c r="L36" s="54"/>
      <c r="M36" s="55"/>
      <c r="N36" s="54"/>
      <c r="O36" s="54"/>
      <c r="P36" s="95"/>
      <c r="Q36" s="98"/>
      <c r="S36" s="182" t="s">
        <v>103</v>
      </c>
    </row>
    <row r="37" spans="2:19" ht="50.25" customHeight="1">
      <c r="B37" s="208" t="str">
        <f>IF(C37="","",_xlfn.XLOOKUP(C37,経費NO.!$C$2:$C$17,経費NO.!$B$2:$B$17)&amp;"_"&amp;COUNTIF($C$29:C37,C37))</f>
        <v/>
      </c>
      <c r="C37" s="90"/>
      <c r="D37" s="55"/>
      <c r="E37" s="55"/>
      <c r="F37" s="55"/>
      <c r="G37" s="91"/>
      <c r="H37" s="91"/>
      <c r="I37" s="54"/>
      <c r="J37" s="54"/>
      <c r="K37" s="54"/>
      <c r="L37" s="54"/>
      <c r="M37" s="55"/>
      <c r="N37" s="54"/>
      <c r="O37" s="54"/>
      <c r="P37" s="95"/>
      <c r="Q37" s="98"/>
      <c r="S37" s="182" t="s">
        <v>103</v>
      </c>
    </row>
    <row r="38" spans="2:19" ht="50.25" customHeight="1">
      <c r="B38" s="208" t="str">
        <f>IF(C38="","",_xlfn.XLOOKUP(C38,経費NO.!$C$2:$C$17,経費NO.!$B$2:$B$17)&amp;"_"&amp;COUNTIF($C$29:C38,C38))</f>
        <v/>
      </c>
      <c r="C38" s="90"/>
      <c r="D38" s="55"/>
      <c r="E38" s="55"/>
      <c r="F38" s="55"/>
      <c r="G38" s="91"/>
      <c r="H38" s="91"/>
      <c r="I38" s="54"/>
      <c r="J38" s="54"/>
      <c r="K38" s="54"/>
      <c r="L38" s="54"/>
      <c r="M38" s="55"/>
      <c r="N38" s="54"/>
      <c r="O38" s="54"/>
      <c r="P38" s="95"/>
      <c r="Q38" s="98"/>
      <c r="S38" s="182" t="s">
        <v>103</v>
      </c>
    </row>
    <row r="39" spans="2:19" ht="50.25" customHeight="1">
      <c r="B39" s="208" t="str">
        <f>IF(C39="","",_xlfn.XLOOKUP(C39,経費NO.!$C$2:$C$17,経費NO.!$B$2:$B$17)&amp;"_"&amp;COUNTIF($C$29:C39,C39))</f>
        <v/>
      </c>
      <c r="C39" s="90"/>
      <c r="D39" s="55"/>
      <c r="E39" s="55"/>
      <c r="F39" s="55"/>
      <c r="G39" s="91"/>
      <c r="H39" s="91"/>
      <c r="I39" s="54"/>
      <c r="J39" s="54"/>
      <c r="K39" s="54"/>
      <c r="L39" s="54"/>
      <c r="M39" s="55"/>
      <c r="N39" s="54"/>
      <c r="O39" s="54"/>
      <c r="P39" s="95"/>
      <c r="Q39" s="98"/>
      <c r="S39" s="182" t="s">
        <v>103</v>
      </c>
    </row>
    <row r="40" spans="2:19" ht="50.25" customHeight="1">
      <c r="B40" s="208" t="str">
        <f>IF(C40="","",_xlfn.XLOOKUP(C40,経費NO.!$C$2:$C$17,経費NO.!$B$2:$B$17)&amp;"_"&amp;COUNTIF($C$29:C40,C40))</f>
        <v/>
      </c>
      <c r="C40" s="90"/>
      <c r="D40" s="55"/>
      <c r="E40" s="55"/>
      <c r="F40" s="55"/>
      <c r="G40" s="91"/>
      <c r="H40" s="91"/>
      <c r="I40" s="54"/>
      <c r="J40" s="54"/>
      <c r="K40" s="54"/>
      <c r="L40" s="54"/>
      <c r="M40" s="55"/>
      <c r="N40" s="54"/>
      <c r="O40" s="54"/>
      <c r="P40" s="95"/>
      <c r="Q40" s="98"/>
      <c r="S40" s="182" t="s">
        <v>103</v>
      </c>
    </row>
    <row r="41" spans="2:19" ht="50.25" customHeight="1">
      <c r="B41" s="208" t="str">
        <f>IF(C41="","",_xlfn.XLOOKUP(C41,経費NO.!$C$2:$C$17,経費NO.!$B$2:$B$17)&amp;"_"&amp;COUNTIF($C$29:C41,C41))</f>
        <v/>
      </c>
      <c r="C41" s="90"/>
      <c r="D41" s="55"/>
      <c r="E41" s="55"/>
      <c r="F41" s="55"/>
      <c r="G41" s="91"/>
      <c r="H41" s="91"/>
      <c r="I41" s="54"/>
      <c r="J41" s="54"/>
      <c r="K41" s="54"/>
      <c r="L41" s="55"/>
      <c r="M41" s="55"/>
      <c r="N41" s="54"/>
      <c r="O41" s="55"/>
      <c r="P41" s="97"/>
      <c r="Q41" s="98"/>
      <c r="S41" s="182" t="s">
        <v>103</v>
      </c>
    </row>
    <row r="42" spans="2:19" ht="50.25" customHeight="1">
      <c r="B42" s="208" t="str">
        <f>IF(C42="","",_xlfn.XLOOKUP(C42,経費NO.!$C$2:$C$17,経費NO.!$B$2:$B$17)&amp;"_"&amp;COUNTIF($C$29:C42,C42))</f>
        <v/>
      </c>
      <c r="C42" s="90"/>
      <c r="D42" s="55"/>
      <c r="E42" s="55"/>
      <c r="F42" s="55"/>
      <c r="G42" s="91"/>
      <c r="H42" s="91"/>
      <c r="I42" s="54"/>
      <c r="J42" s="54"/>
      <c r="K42" s="54"/>
      <c r="L42" s="54"/>
      <c r="M42" s="55"/>
      <c r="N42" s="54"/>
      <c r="O42" s="54"/>
      <c r="P42" s="95"/>
      <c r="Q42" s="98"/>
      <c r="S42" s="182" t="s">
        <v>103</v>
      </c>
    </row>
    <row r="43" spans="2:19" ht="50.25" customHeight="1">
      <c r="B43" s="208" t="str">
        <f>IF(C43="","",_xlfn.XLOOKUP(C43,経費NO.!$C$2:$C$17,経費NO.!$B$2:$B$17)&amp;"_"&amp;COUNTIF($C$29:C43,C43))</f>
        <v/>
      </c>
      <c r="C43" s="90"/>
      <c r="D43" s="55"/>
      <c r="E43" s="55"/>
      <c r="F43" s="55"/>
      <c r="G43" s="91"/>
      <c r="H43" s="91"/>
      <c r="I43" s="55"/>
      <c r="J43" s="55"/>
      <c r="K43" s="54"/>
      <c r="L43" s="55"/>
      <c r="M43" s="55"/>
      <c r="N43" s="55"/>
      <c r="O43" s="55"/>
      <c r="P43" s="97"/>
      <c r="Q43" s="98"/>
      <c r="S43" s="182" t="s">
        <v>103</v>
      </c>
    </row>
    <row r="44" spans="2:19" ht="50.25" customHeight="1">
      <c r="B44" s="208" t="str">
        <f>IF(C44="","",_xlfn.XLOOKUP(C44,経費NO.!$C$2:$C$17,経費NO.!$B$2:$B$17)&amp;"_"&amp;COUNTIF($C$29:C44,C44))</f>
        <v/>
      </c>
      <c r="C44" s="90"/>
      <c r="D44" s="55"/>
      <c r="E44" s="55"/>
      <c r="F44" s="55"/>
      <c r="G44" s="91"/>
      <c r="H44" s="91"/>
      <c r="I44" s="55"/>
      <c r="J44" s="55"/>
      <c r="K44" s="54"/>
      <c r="L44" s="55"/>
      <c r="M44" s="55"/>
      <c r="N44" s="55"/>
      <c r="O44" s="55"/>
      <c r="P44" s="97"/>
      <c r="Q44" s="98"/>
      <c r="S44" s="182" t="s">
        <v>103</v>
      </c>
    </row>
    <row r="45" spans="2:19" ht="50.25" customHeight="1">
      <c r="B45" s="208" t="str">
        <f>IF(C45="","",_xlfn.XLOOKUP(C45,経費NO.!$C$2:$C$17,経費NO.!$B$2:$B$17)&amp;"_"&amp;COUNTIF($C$29:C45,C45))</f>
        <v/>
      </c>
      <c r="C45" s="90"/>
      <c r="D45" s="55"/>
      <c r="E45" s="55"/>
      <c r="F45" s="55"/>
      <c r="G45" s="91"/>
      <c r="H45" s="91"/>
      <c r="I45" s="55"/>
      <c r="J45" s="55"/>
      <c r="K45" s="54"/>
      <c r="L45" s="55"/>
      <c r="M45" s="55"/>
      <c r="N45" s="55"/>
      <c r="O45" s="55"/>
      <c r="P45" s="97"/>
      <c r="Q45" s="98"/>
      <c r="S45" s="182" t="s">
        <v>103</v>
      </c>
    </row>
    <row r="46" spans="2:19" ht="50.25" customHeight="1">
      <c r="B46" s="208" t="str">
        <f>IF(C46="","",_xlfn.XLOOKUP(C46,経費NO.!$C$2:$C$17,経費NO.!$B$2:$B$17)&amp;"_"&amp;COUNTIF($C$29:C46,C46))</f>
        <v/>
      </c>
      <c r="C46" s="90"/>
      <c r="D46" s="55"/>
      <c r="E46" s="55"/>
      <c r="F46" s="55"/>
      <c r="G46" s="91"/>
      <c r="H46" s="91"/>
      <c r="I46" s="55"/>
      <c r="J46" s="55"/>
      <c r="K46" s="54"/>
      <c r="L46" s="55"/>
      <c r="M46" s="55"/>
      <c r="N46" s="55"/>
      <c r="O46" s="55"/>
      <c r="P46" s="97"/>
      <c r="Q46" s="98"/>
      <c r="S46" s="182" t="s">
        <v>103</v>
      </c>
    </row>
    <row r="47" spans="2:19" ht="50.25" customHeight="1">
      <c r="B47" s="208" t="str">
        <f>IF(C47="","",_xlfn.XLOOKUP(C47,経費NO.!$C$2:$C$17,経費NO.!$B$2:$B$17)&amp;"_"&amp;COUNTIF($C$29:C47,C47))</f>
        <v/>
      </c>
      <c r="C47" s="90"/>
      <c r="D47" s="55"/>
      <c r="E47" s="55"/>
      <c r="F47" s="55"/>
      <c r="G47" s="91"/>
      <c r="H47" s="91"/>
      <c r="I47" s="55"/>
      <c r="J47" s="55"/>
      <c r="K47" s="54"/>
      <c r="L47" s="55"/>
      <c r="M47" s="55"/>
      <c r="N47" s="55"/>
      <c r="O47" s="55"/>
      <c r="P47" s="97"/>
      <c r="Q47" s="98"/>
      <c r="S47" s="182" t="s">
        <v>103</v>
      </c>
    </row>
    <row r="48" spans="2:19" ht="50.25" customHeight="1">
      <c r="B48" s="208" t="str">
        <f>IF(C48="","",_xlfn.XLOOKUP(C48,経費NO.!$C$2:$C$17,経費NO.!$B$2:$B$17)&amp;"_"&amp;COUNTIF($C$29:C48,C48))</f>
        <v/>
      </c>
      <c r="C48" s="90"/>
      <c r="D48" s="56"/>
      <c r="E48" s="56"/>
      <c r="F48" s="56"/>
      <c r="G48" s="99"/>
      <c r="H48" s="99"/>
      <c r="I48" s="56"/>
      <c r="J48" s="56"/>
      <c r="K48" s="54"/>
      <c r="L48" s="56"/>
      <c r="M48" s="56"/>
      <c r="N48" s="56"/>
      <c r="O48" s="56"/>
      <c r="P48" s="100"/>
      <c r="Q48" s="101"/>
      <c r="S48" s="182" t="s">
        <v>103</v>
      </c>
    </row>
    <row r="49" spans="1:20">
      <c r="B49" s="210" t="s">
        <v>142</v>
      </c>
      <c r="S49" s="182" t="s">
        <v>103</v>
      </c>
    </row>
    <row r="50" spans="1:20">
      <c r="S50" s="182" t="s">
        <v>103</v>
      </c>
    </row>
    <row r="51" spans="1:20">
      <c r="A51" s="182" t="s">
        <v>103</v>
      </c>
      <c r="B51" s="182" t="s">
        <v>103</v>
      </c>
      <c r="C51" s="182" t="s">
        <v>103</v>
      </c>
      <c r="D51" s="182" t="s">
        <v>103</v>
      </c>
      <c r="E51" s="182" t="s">
        <v>103</v>
      </c>
      <c r="F51" s="182" t="s">
        <v>103</v>
      </c>
      <c r="G51" s="182" t="s">
        <v>103</v>
      </c>
      <c r="H51" s="182" t="s">
        <v>103</v>
      </c>
      <c r="I51" s="182" t="s">
        <v>103</v>
      </c>
      <c r="J51" s="182" t="s">
        <v>103</v>
      </c>
      <c r="K51" s="182" t="s">
        <v>103</v>
      </c>
      <c r="L51" s="182" t="s">
        <v>103</v>
      </c>
      <c r="M51" s="182" t="s">
        <v>103</v>
      </c>
      <c r="N51" s="182" t="s">
        <v>103</v>
      </c>
      <c r="O51" s="182" t="s">
        <v>103</v>
      </c>
      <c r="P51" s="182" t="s">
        <v>103</v>
      </c>
      <c r="Q51" s="182" t="s">
        <v>103</v>
      </c>
      <c r="R51" s="182" t="s">
        <v>103</v>
      </c>
      <c r="S51" s="182" t="s">
        <v>103</v>
      </c>
      <c r="T51" s="182"/>
    </row>
  </sheetData>
  <sheetProtection algorithmName="SHA-512" hashValue="su9/9OgBcl/+OAydurulQqgILxifFh3u1254D2jzkP9Q+ncYksDXCopyj5Sp/iqkkbEMQdZP9dCntUMUBfwfrw==" saltValue="4EQOGCJJ5U8vMfYJxxGvMQ==" spinCount="100000" sheet="1" selectLockedCells="1"/>
  <phoneticPr fontId="25"/>
  <conditionalFormatting sqref="B16:B17 D17:D18">
    <cfRule type="cellIs" dxfId="41" priority="26" operator="equal">
      <formula>"入力不要"</formula>
    </cfRule>
    <cfRule type="cellIs" dxfId="40" priority="27" operator="equal">
      <formula>"該当必須"</formula>
    </cfRule>
    <cfRule type="cellIs" dxfId="39" priority="28" operator="equal">
      <formula>"必須"</formula>
    </cfRule>
  </conditionalFormatting>
  <conditionalFormatting sqref="C29:C48">
    <cfRule type="expression" dxfId="38" priority="14">
      <formula>IF($C29&lt;&gt;"",TRUE,FALSE)</formula>
    </cfRule>
  </conditionalFormatting>
  <conditionalFormatting sqref="C19:D20">
    <cfRule type="cellIs" dxfId="37" priority="24" operator="equal">
      <formula>"該当必須"</formula>
    </cfRule>
    <cfRule type="cellIs" dxfId="36" priority="23" operator="equal">
      <formula>"入力不要"</formula>
    </cfRule>
    <cfRule type="cellIs" dxfId="35" priority="25" operator="equal">
      <formula>"必須"</formula>
    </cfRule>
  </conditionalFormatting>
  <conditionalFormatting sqref="D29:D48 F29:G48 H29:H48">
    <cfRule type="expression" dxfId="34" priority="22">
      <formula>IF(C29&lt;&gt;"",TRUE,FALSE)</formula>
    </cfRule>
  </conditionalFormatting>
  <conditionalFormatting sqref="D29:D48 F29:H48">
    <cfRule type="expression" dxfId="33" priority="21">
      <formula>IF(D29&lt;&gt;"",TRUE,FALSE)</formula>
    </cfRule>
  </conditionalFormatting>
  <conditionalFormatting sqref="E29:E48">
    <cfRule type="expression" dxfId="32" priority="19">
      <formula>IF(E29&lt;&gt;"",TRUE,FALSE)</formula>
    </cfRule>
    <cfRule type="expression" dxfId="31" priority="20">
      <formula>IF(D29&lt;&gt;"",TRUE,FALSE)</formula>
    </cfRule>
  </conditionalFormatting>
  <conditionalFormatting sqref="I29:I48">
    <cfRule type="expression" dxfId="30" priority="9">
      <formula>IF(I29="提出なし",TRUE,FALSE)</formula>
    </cfRule>
    <cfRule type="expression" dxfId="29" priority="10">
      <formula>IF(I29="提出あり",TRUE,FALSE)</formula>
    </cfRule>
    <cfRule type="expression" dxfId="28" priority="11">
      <formula>IF(AND($C29&lt;&gt;"リースの解約費",H29&lt;&gt;""),TRUE,FALSE)</formula>
    </cfRule>
  </conditionalFormatting>
  <conditionalFormatting sqref="J29:J48">
    <cfRule type="expression" dxfId="27" priority="6">
      <formula>IF(J29="提出なし",TRUE,FALSE)</formula>
    </cfRule>
    <cfRule type="expression" dxfId="26" priority="7">
      <formula>IF(J29="提出あり",TRUE,FALSE)</formula>
    </cfRule>
    <cfRule type="expression" dxfId="25" priority="8">
      <formula>IF(AND($C29&lt;&gt;"リースの解約費",I29="提出あり"),TRUE,FALSE)</formula>
    </cfRule>
  </conditionalFormatting>
  <conditionalFormatting sqref="K29:K48">
    <cfRule type="expression" dxfId="24" priority="1">
      <formula>IF($M29="提出なし",TRUE,FALSE)</formula>
    </cfRule>
    <cfRule type="expression" dxfId="23" priority="2">
      <formula>IF($L29="提出なし",TRUE,FALSE)</formula>
    </cfRule>
    <cfRule type="expression" dxfId="22" priority="3">
      <formula>IF($K29&lt;&gt;"",TRUE,FALSE)</formula>
    </cfRule>
    <cfRule type="expression" dxfId="21" priority="4">
      <formula>IF(AND($C29&lt;&gt;"リースの解約費",$J29="提出あり"),TRUE,FALSE)</formula>
    </cfRule>
  </conditionalFormatting>
  <conditionalFormatting sqref="L29:L48">
    <cfRule type="expression" dxfId="20" priority="29">
      <formula>IF($L29="提出なし",TRUE,FALSE)</formula>
    </cfRule>
    <cfRule type="expression" dxfId="19" priority="30">
      <formula>IF($L29&lt;&gt;"",TRUE,FALSE)</formula>
    </cfRule>
    <cfRule type="expression" dxfId="18" priority="31">
      <formula>IF(AND($C29&lt;&gt;"リースの解約費",$K29=$K$24),TRUE,FALSE)</formula>
    </cfRule>
  </conditionalFormatting>
  <conditionalFormatting sqref="M29:M48">
    <cfRule type="expression" dxfId="17" priority="32">
      <formula>IF($M29="提出なし",TRUE,FALSE)</formula>
    </cfRule>
    <cfRule type="expression" dxfId="16" priority="33">
      <formula>IF(M29="提出あり",TRUE,FALSE)</formula>
    </cfRule>
    <cfRule type="expression" dxfId="15" priority="34">
      <formula>IF(AND($C29&lt;&gt;"リースの解約費",OR($K29=$K$25,$K29=$K$26)),TRUE,FALSE)</formula>
    </cfRule>
  </conditionalFormatting>
  <conditionalFormatting sqref="N29:N48">
    <cfRule type="expression" dxfId="14" priority="35">
      <formula>IF($N29="提出なし",TRUE,FALSE)</formula>
    </cfRule>
    <cfRule type="expression" dxfId="13" priority="36">
      <formula>IF($N29="提出あり",TRUE,FALSE)</formula>
    </cfRule>
    <cfRule type="expression" dxfId="12" priority="37">
      <formula>IF(AND($C29="リースの解約費",$H29&lt;&gt;""),TRUE,FALSE)</formula>
    </cfRule>
  </conditionalFormatting>
  <conditionalFormatting sqref="O29:O48">
    <cfRule type="expression" dxfId="11" priority="38">
      <formula>IF($O29&lt;&gt;"",TRUE,FALSE)</formula>
    </cfRule>
    <cfRule type="expression" dxfId="10" priority="39">
      <formula>IF(AND($C29&lt;&gt;"リースの解約費",$L29="提出あり"),TRUE,FALSE)</formula>
    </cfRule>
  </conditionalFormatting>
  <conditionalFormatting sqref="P29:P48">
    <cfRule type="expression" dxfId="9" priority="40">
      <formula>IF($P29&lt;&gt;"",TRUE,FALSE)</formula>
    </cfRule>
    <cfRule type="expression" dxfId="8" priority="41">
      <formula>IF(AND($C29&lt;&gt;"リースの解約費",$O29&lt;&gt;""),TRUE,FALSE)</formula>
    </cfRule>
  </conditionalFormatting>
  <conditionalFormatting sqref="Q29:Q48">
    <cfRule type="expression" dxfId="7" priority="5">
      <formula>IF($C29&lt;&gt;"",TRUE,FALSE)</formula>
    </cfRule>
  </conditionalFormatting>
  <dataValidations count="9">
    <dataValidation type="list" allowBlank="1" showInputMessage="1" showErrorMessage="1" sqref="K29:K48" xr:uid="{1A879FD5-F429-4614-BB73-EA7E7B41CE60}">
      <formula1>$K$24:$K$26</formula1>
    </dataValidation>
    <dataValidation type="list" allowBlank="1" showInputMessage="1" showErrorMessage="1" sqref="N29:N48" xr:uid="{293A85D8-9C39-4A3E-A41E-C21E78428E48}">
      <formula1>$N$25:$N$26</formula1>
    </dataValidation>
    <dataValidation type="list" allowBlank="1" showInputMessage="1" showErrorMessage="1" sqref="M29:M48" xr:uid="{0FD5DAFF-BA24-44EA-9AEA-5C761D5957EB}">
      <formula1>$M$25:$M$26</formula1>
    </dataValidation>
    <dataValidation type="list" allowBlank="1" showInputMessage="1" showErrorMessage="1" sqref="L29:L48" xr:uid="{7BF93A20-3292-494B-891F-ECA6E8CEF2F9}">
      <formula1>$L$25:$L$26</formula1>
    </dataValidation>
    <dataValidation type="list" allowBlank="1" showInputMessage="1" showErrorMessage="1" sqref="J29:J48" xr:uid="{8C27599A-4C97-400C-9BC8-0A2F946DACA2}">
      <formula1>$J$25:$J$26</formula1>
    </dataValidation>
    <dataValidation type="list" allowBlank="1" showInputMessage="1" showErrorMessage="1" sqref="I29:I48" xr:uid="{ECABB6D1-C4A4-41D1-A424-5A46A9825DD6}">
      <formula1>$I$25:$I$26</formula1>
    </dataValidation>
    <dataValidation type="list" allowBlank="1" showInputMessage="1" showErrorMessage="1" sqref="A29:A42" xr:uid="{3F87C837-CFA4-4831-A0EA-6C8EBF44411F}">
      <formula1>$A$27</formula1>
    </dataValidation>
    <dataValidation type="list" allowBlank="1" showInputMessage="1" showErrorMessage="1" sqref="C29:C48" xr:uid="{2977DAA3-5598-433D-B91D-17B0B88597AA}">
      <formula1>"廃業支援費,在庫廃棄費,解体費,原状回復費,リースの解約費,移転・移設費用,土壌汚染調査費"</formula1>
    </dataValidation>
    <dataValidation type="whole" operator="greaterThan" allowBlank="1" showInputMessage="1" showErrorMessage="1" sqref="G29:H48 P29:P48" xr:uid="{37018D6C-E7E3-4E94-8D9A-DC08EFEE9C98}">
      <formula1>0</formula1>
    </dataValidation>
  </dataValidations>
  <pageMargins left="0.7" right="0.7" top="0.75" bottom="0.75" header="0.3" footer="0.3"/>
  <pageSetup paperSize="9" scale="15"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100" zoomScaleSheetLayoutView="100" workbookViewId="0">
      <selection activeCell="C43" sqref="C43:Q43"/>
    </sheetView>
  </sheetViews>
  <sheetFormatPr defaultColWidth="9.109375" defaultRowHeight="18"/>
  <cols>
    <col min="1" max="1" width="2.33203125" style="69" customWidth="1"/>
    <col min="2" max="18" width="5.6640625" style="69" customWidth="1"/>
    <col min="19" max="20" width="2.33203125" style="69" customWidth="1"/>
    <col min="21" max="27" width="5.6640625" style="69" hidden="1" customWidth="1"/>
    <col min="28" max="32" width="9.109375" style="69" hidden="1" customWidth="1"/>
    <col min="33" max="16384" width="9.109375" style="69"/>
  </cols>
  <sheetData>
    <row r="1" spans="1:23" ht="19.8">
      <c r="A1" s="318" t="s">
        <v>175</v>
      </c>
      <c r="B1" s="318"/>
      <c r="C1" s="318"/>
      <c r="D1" s="65"/>
      <c r="E1" s="65"/>
      <c r="F1" s="65"/>
      <c r="G1" s="65"/>
      <c r="H1" s="65"/>
      <c r="I1" s="65"/>
      <c r="J1" s="65"/>
      <c r="K1" s="65"/>
      <c r="L1" s="65"/>
      <c r="M1" s="65"/>
      <c r="N1" s="65"/>
      <c r="O1" s="66"/>
      <c r="P1" s="66"/>
      <c r="Q1" s="66"/>
      <c r="R1" s="66"/>
      <c r="S1" s="66"/>
      <c r="T1" s="66"/>
      <c r="U1" s="67"/>
      <c r="V1" s="68"/>
      <c r="W1" s="68"/>
    </row>
    <row r="2" spans="1:23" ht="19.8">
      <c r="D2" s="65"/>
      <c r="E2" s="65"/>
      <c r="F2" s="65"/>
      <c r="G2" s="65"/>
      <c r="H2" s="65"/>
      <c r="I2" s="65"/>
      <c r="J2" s="65"/>
      <c r="K2" s="65"/>
      <c r="L2" s="319">
        <f>【申請者入力】様式第1.交付申請書!H17</f>
        <v>0</v>
      </c>
      <c r="M2" s="320"/>
      <c r="N2" s="70" t="s">
        <v>176</v>
      </c>
      <c r="O2" s="266">
        <f>【申請者入力】様式第1.交付申請書!H18</f>
        <v>0</v>
      </c>
      <c r="P2" s="66" t="s">
        <v>177</v>
      </c>
      <c r="Q2" s="266">
        <f>【申請者入力】様式第1.交付申請書!H19</f>
        <v>0</v>
      </c>
      <c r="R2" s="70" t="s">
        <v>178</v>
      </c>
      <c r="S2" s="71"/>
      <c r="T2" s="72"/>
    </row>
    <row r="3" spans="1:23" ht="19.8">
      <c r="A3" s="73"/>
      <c r="B3" s="65" t="s">
        <v>179</v>
      </c>
      <c r="C3" s="65"/>
      <c r="D3" s="65"/>
      <c r="E3" s="65"/>
      <c r="F3" s="65"/>
      <c r="G3" s="65"/>
      <c r="H3" s="65"/>
      <c r="I3" s="65"/>
      <c r="J3" s="65"/>
      <c r="K3" s="65"/>
      <c r="T3" s="66"/>
    </row>
    <row r="4" spans="1:23" ht="19.8">
      <c r="A4" s="73"/>
      <c r="C4" s="65"/>
      <c r="D4" s="65"/>
      <c r="E4" s="65"/>
      <c r="F4" s="65"/>
      <c r="G4" s="65"/>
      <c r="H4" s="65"/>
      <c r="I4" s="65"/>
      <c r="J4" s="65"/>
      <c r="K4" s="65"/>
      <c r="L4" s="65"/>
      <c r="M4" s="72" t="s">
        <v>180</v>
      </c>
      <c r="N4" s="328">
        <f>【申請者入力】様式第1.交付申請書!H32</f>
        <v>0</v>
      </c>
      <c r="O4" s="329"/>
      <c r="P4" s="329"/>
      <c r="Q4" s="329"/>
      <c r="R4" s="330"/>
      <c r="T4" s="66"/>
    </row>
    <row r="5" spans="1:23" ht="18.75" customHeight="1">
      <c r="A5" s="73"/>
      <c r="B5" s="324" t="s">
        <v>181</v>
      </c>
      <c r="C5" s="326" t="s">
        <v>182</v>
      </c>
      <c r="G5" s="65"/>
      <c r="H5" s="65"/>
      <c r="I5" s="65"/>
      <c r="J5" s="65"/>
      <c r="K5" s="65"/>
      <c r="L5" s="65"/>
      <c r="M5" s="72" t="s">
        <v>183</v>
      </c>
      <c r="N5" s="321">
        <f>【申請者入力】様式第1.交付申請書!H33</f>
        <v>0</v>
      </c>
      <c r="O5" s="322"/>
      <c r="P5" s="322"/>
      <c r="Q5" s="322"/>
      <c r="R5" s="323"/>
      <c r="T5" s="65"/>
    </row>
    <row r="6" spans="1:23" ht="19.8">
      <c r="A6" s="65"/>
      <c r="B6" s="325"/>
      <c r="C6" s="327"/>
      <c r="G6" s="74"/>
      <c r="H6" s="74"/>
      <c r="I6" s="65"/>
      <c r="J6" s="65"/>
      <c r="K6" s="65"/>
      <c r="L6" s="65"/>
      <c r="M6" s="72" t="s">
        <v>184</v>
      </c>
      <c r="N6" s="321">
        <f>【申請者入力】様式第1.交付申請書!H34</f>
        <v>0</v>
      </c>
      <c r="O6" s="322"/>
      <c r="P6" s="322"/>
      <c r="Q6" s="322"/>
      <c r="R6" s="323"/>
      <c r="T6" s="65"/>
    </row>
    <row r="7" spans="1:23" ht="19.8">
      <c r="A7" s="65"/>
      <c r="G7" s="74"/>
      <c r="H7" s="74"/>
      <c r="I7" s="65"/>
      <c r="J7" s="65"/>
      <c r="S7" s="72"/>
      <c r="T7" s="65"/>
    </row>
    <row r="8" spans="1:23" ht="19.8">
      <c r="A8" s="65"/>
      <c r="B8" s="300" t="s">
        <v>185</v>
      </c>
      <c r="C8" s="300"/>
      <c r="D8" s="300"/>
      <c r="E8" s="300"/>
      <c r="F8" s="300"/>
      <c r="G8" s="300"/>
      <c r="H8" s="300"/>
      <c r="I8" s="300"/>
      <c r="J8" s="300"/>
      <c r="K8" s="300"/>
      <c r="L8" s="300"/>
      <c r="M8" s="300"/>
      <c r="N8" s="300"/>
      <c r="O8" s="300"/>
      <c r="P8" s="300"/>
      <c r="Q8" s="300"/>
      <c r="R8" s="300"/>
    </row>
    <row r="9" spans="1:23" ht="19.5" customHeight="1">
      <c r="A9" s="65"/>
      <c r="S9" s="289"/>
      <c r="T9" s="65"/>
    </row>
    <row r="10" spans="1:23" ht="19.5" customHeight="1">
      <c r="A10" s="65"/>
      <c r="B10" s="308" t="s">
        <v>186</v>
      </c>
      <c r="C10" s="308"/>
      <c r="D10" s="308"/>
      <c r="E10" s="308"/>
      <c r="F10" s="308"/>
      <c r="G10" s="308"/>
      <c r="H10" s="308"/>
      <c r="I10" s="308"/>
      <c r="J10" s="308"/>
      <c r="K10" s="308"/>
      <c r="L10" s="308"/>
      <c r="M10" s="308"/>
      <c r="N10" s="308"/>
      <c r="O10" s="308"/>
      <c r="P10" s="308"/>
      <c r="Q10" s="308"/>
      <c r="R10" s="308"/>
      <c r="S10" s="72"/>
      <c r="T10" s="65"/>
    </row>
    <row r="11" spans="1:23" ht="19.5" customHeight="1">
      <c r="A11" s="65"/>
      <c r="B11" s="308"/>
      <c r="C11" s="308"/>
      <c r="D11" s="308"/>
      <c r="E11" s="308"/>
      <c r="F11" s="308"/>
      <c r="G11" s="308"/>
      <c r="H11" s="308"/>
      <c r="I11" s="308"/>
      <c r="J11" s="308"/>
      <c r="K11" s="308"/>
      <c r="L11" s="308"/>
      <c r="M11" s="308"/>
      <c r="N11" s="308"/>
      <c r="O11" s="308"/>
      <c r="P11" s="308"/>
      <c r="Q11" s="308"/>
      <c r="R11" s="308"/>
      <c r="T11" s="65"/>
    </row>
    <row r="12" spans="1:23" ht="19.8">
      <c r="A12" s="65"/>
      <c r="B12" s="308"/>
      <c r="C12" s="308"/>
      <c r="D12" s="308"/>
      <c r="E12" s="308"/>
      <c r="F12" s="308"/>
      <c r="G12" s="308"/>
      <c r="H12" s="308"/>
      <c r="I12" s="308"/>
      <c r="J12" s="308"/>
      <c r="K12" s="308"/>
      <c r="L12" s="308"/>
      <c r="M12" s="308"/>
      <c r="N12" s="308"/>
      <c r="O12" s="308"/>
      <c r="P12" s="308"/>
      <c r="Q12" s="308"/>
      <c r="R12" s="308"/>
      <c r="S12" s="289"/>
      <c r="T12" s="65"/>
    </row>
    <row r="13" spans="1:23" ht="19.8">
      <c r="A13" s="65"/>
      <c r="B13" s="308"/>
      <c r="C13" s="308"/>
      <c r="D13" s="308"/>
      <c r="E13" s="308"/>
      <c r="F13" s="308"/>
      <c r="G13" s="308"/>
      <c r="H13" s="308"/>
      <c r="I13" s="308"/>
      <c r="J13" s="308"/>
      <c r="K13" s="308"/>
      <c r="L13" s="308"/>
      <c r="M13" s="308"/>
      <c r="N13" s="308"/>
      <c r="O13" s="308"/>
      <c r="P13" s="308"/>
      <c r="Q13" s="308"/>
      <c r="R13" s="308"/>
      <c r="S13" s="65"/>
      <c r="T13" s="65"/>
    </row>
    <row r="14" spans="1:23" ht="19.8">
      <c r="A14" s="65"/>
      <c r="B14" s="308"/>
      <c r="C14" s="308"/>
      <c r="D14" s="308"/>
      <c r="E14" s="308"/>
      <c r="F14" s="308"/>
      <c r="G14" s="308"/>
      <c r="H14" s="308"/>
      <c r="I14" s="308"/>
      <c r="J14" s="308"/>
      <c r="K14" s="308"/>
      <c r="L14" s="308"/>
      <c r="M14" s="308"/>
      <c r="N14" s="308"/>
      <c r="O14" s="308"/>
      <c r="P14" s="308"/>
      <c r="Q14" s="308"/>
      <c r="R14" s="308"/>
      <c r="S14" s="75"/>
      <c r="T14" s="65"/>
    </row>
    <row r="15" spans="1:23" ht="19.8">
      <c r="A15" s="65"/>
      <c r="B15" s="76"/>
      <c r="C15" s="76"/>
      <c r="D15" s="76"/>
      <c r="E15" s="76"/>
      <c r="F15" s="76"/>
      <c r="G15" s="76"/>
      <c r="H15" s="76"/>
      <c r="I15" s="76"/>
      <c r="J15" s="76"/>
      <c r="K15" s="76"/>
      <c r="L15" s="76"/>
      <c r="M15" s="76"/>
      <c r="N15" s="76"/>
      <c r="O15" s="76"/>
      <c r="P15" s="76"/>
      <c r="Q15" s="76"/>
      <c r="R15" s="76"/>
      <c r="S15" s="75"/>
      <c r="T15" s="65"/>
    </row>
    <row r="16" spans="1:23" ht="19.8">
      <c r="A16" s="65"/>
      <c r="J16" s="77" t="s">
        <v>187</v>
      </c>
      <c r="S16" s="75"/>
      <c r="T16" s="65"/>
    </row>
    <row r="17" spans="1:21" ht="19.8">
      <c r="A17" s="65"/>
      <c r="B17" s="78" t="s">
        <v>188</v>
      </c>
      <c r="C17" s="79" t="s">
        <v>60</v>
      </c>
      <c r="D17" s="75"/>
      <c r="E17" s="75"/>
      <c r="F17" s="75"/>
      <c r="G17" s="75"/>
      <c r="H17" s="75"/>
      <c r="I17" s="75"/>
      <c r="K17" s="75"/>
      <c r="L17" s="75"/>
      <c r="M17" s="75"/>
      <c r="N17" s="75"/>
      <c r="O17" s="75"/>
      <c r="P17" s="75"/>
      <c r="Q17" s="75"/>
      <c r="R17" s="75"/>
      <c r="S17" s="65"/>
      <c r="T17" s="65"/>
    </row>
    <row r="18" spans="1:21" ht="19.5" customHeight="1">
      <c r="A18" s="65"/>
      <c r="C18" s="309">
        <f>【申請者入力】様式第1.交付申請書!H38</f>
        <v>0</v>
      </c>
      <c r="D18" s="310"/>
      <c r="E18" s="310"/>
      <c r="F18" s="310"/>
      <c r="G18" s="310"/>
      <c r="H18" s="310"/>
      <c r="I18" s="310"/>
      <c r="J18" s="310"/>
      <c r="K18" s="310"/>
      <c r="L18" s="310"/>
      <c r="M18" s="310"/>
      <c r="N18" s="310"/>
      <c r="O18" s="310"/>
      <c r="P18" s="310"/>
      <c r="Q18" s="311"/>
      <c r="R18" s="80"/>
      <c r="S18" s="65"/>
      <c r="T18" s="65"/>
    </row>
    <row r="19" spans="1:21" ht="19.5" customHeight="1">
      <c r="A19" s="65"/>
      <c r="C19" s="312"/>
      <c r="D19" s="313"/>
      <c r="E19" s="313"/>
      <c r="F19" s="313"/>
      <c r="G19" s="313"/>
      <c r="H19" s="313"/>
      <c r="I19" s="313"/>
      <c r="J19" s="313"/>
      <c r="K19" s="313"/>
      <c r="L19" s="313"/>
      <c r="M19" s="313"/>
      <c r="N19" s="313"/>
      <c r="O19" s="313"/>
      <c r="P19" s="313"/>
      <c r="Q19" s="314"/>
      <c r="R19" s="80"/>
      <c r="S19" s="65"/>
      <c r="T19" s="65"/>
    </row>
    <row r="20" spans="1:21" ht="19.8">
      <c r="A20" s="65"/>
      <c r="B20" s="81"/>
      <c r="C20" s="312"/>
      <c r="D20" s="313"/>
      <c r="E20" s="313"/>
      <c r="F20" s="313"/>
      <c r="G20" s="313"/>
      <c r="H20" s="313"/>
      <c r="I20" s="313"/>
      <c r="J20" s="313"/>
      <c r="K20" s="313"/>
      <c r="L20" s="313"/>
      <c r="M20" s="313"/>
      <c r="N20" s="313"/>
      <c r="O20" s="313"/>
      <c r="P20" s="313"/>
      <c r="Q20" s="314"/>
      <c r="R20" s="80"/>
      <c r="S20" s="65"/>
      <c r="T20" s="65"/>
    </row>
    <row r="21" spans="1:21" ht="19.8">
      <c r="A21" s="65"/>
      <c r="B21" s="81"/>
      <c r="C21" s="312"/>
      <c r="D21" s="313"/>
      <c r="E21" s="313"/>
      <c r="F21" s="313"/>
      <c r="G21" s="313"/>
      <c r="H21" s="313"/>
      <c r="I21" s="313"/>
      <c r="J21" s="313"/>
      <c r="K21" s="313"/>
      <c r="L21" s="313"/>
      <c r="M21" s="313"/>
      <c r="N21" s="313"/>
      <c r="O21" s="313"/>
      <c r="P21" s="313"/>
      <c r="Q21" s="314"/>
      <c r="S21" s="65"/>
      <c r="T21" s="65"/>
      <c r="U21" s="82" t="s">
        <v>189</v>
      </c>
    </row>
    <row r="22" spans="1:21" ht="19.8">
      <c r="A22" s="65"/>
      <c r="B22" s="65"/>
      <c r="C22" s="312"/>
      <c r="D22" s="313"/>
      <c r="E22" s="313"/>
      <c r="F22" s="313"/>
      <c r="G22" s="313"/>
      <c r="H22" s="313"/>
      <c r="I22" s="313"/>
      <c r="J22" s="313"/>
      <c r="K22" s="313"/>
      <c r="L22" s="313"/>
      <c r="M22" s="313"/>
      <c r="N22" s="313"/>
      <c r="O22" s="313"/>
      <c r="P22" s="313"/>
      <c r="Q22" s="314"/>
      <c r="S22" s="65"/>
      <c r="T22" s="65"/>
      <c r="U22" s="82" t="s">
        <v>190</v>
      </c>
    </row>
    <row r="23" spans="1:21" ht="19.5" customHeight="1">
      <c r="A23" s="65"/>
      <c r="C23" s="312"/>
      <c r="D23" s="313"/>
      <c r="E23" s="313"/>
      <c r="F23" s="313"/>
      <c r="G23" s="313"/>
      <c r="H23" s="313"/>
      <c r="I23" s="313"/>
      <c r="J23" s="313"/>
      <c r="K23" s="313"/>
      <c r="L23" s="313"/>
      <c r="M23" s="313"/>
      <c r="N23" s="313"/>
      <c r="O23" s="313"/>
      <c r="P23" s="313"/>
      <c r="Q23" s="314"/>
      <c r="S23" s="65"/>
      <c r="T23" s="65"/>
      <c r="U23" s="82" t="s">
        <v>191</v>
      </c>
    </row>
    <row r="24" spans="1:21" ht="19.5" customHeight="1">
      <c r="A24" s="65"/>
      <c r="C24" s="315"/>
      <c r="D24" s="316"/>
      <c r="E24" s="316"/>
      <c r="F24" s="316"/>
      <c r="G24" s="316"/>
      <c r="H24" s="316"/>
      <c r="I24" s="316"/>
      <c r="J24" s="316"/>
      <c r="K24" s="316"/>
      <c r="L24" s="316"/>
      <c r="M24" s="316"/>
      <c r="N24" s="316"/>
      <c r="O24" s="316"/>
      <c r="P24" s="316"/>
      <c r="Q24" s="317"/>
      <c r="S24" s="65"/>
      <c r="T24" s="65"/>
    </row>
    <row r="25" spans="1:21" ht="19.5" customHeight="1">
      <c r="A25" s="65"/>
      <c r="S25" s="65"/>
      <c r="T25" s="65"/>
    </row>
    <row r="26" spans="1:21" ht="19.5" customHeight="1">
      <c r="A26" s="65"/>
      <c r="B26" s="78" t="s">
        <v>192</v>
      </c>
      <c r="C26" s="79" t="s">
        <v>193</v>
      </c>
      <c r="S26" s="80"/>
      <c r="T26" s="65"/>
    </row>
    <row r="27" spans="1:21" ht="19.5" customHeight="1">
      <c r="A27" s="65"/>
      <c r="C27" s="82" t="s">
        <v>194</v>
      </c>
      <c r="K27" s="82" t="s">
        <v>195</v>
      </c>
      <c r="S27" s="65"/>
      <c r="T27" s="65"/>
      <c r="U27" s="82" t="s">
        <v>196</v>
      </c>
    </row>
    <row r="28" spans="1:21" ht="19.5" customHeight="1">
      <c r="A28" s="65"/>
      <c r="C28" s="301">
        <f>【申請者入力】様式第1.交付申請書!H39</f>
        <v>0</v>
      </c>
      <c r="D28" s="302"/>
      <c r="E28" s="69" t="s">
        <v>176</v>
      </c>
      <c r="F28" s="267">
        <f>【申請者入力】様式第1.交付申請書!H40</f>
        <v>0</v>
      </c>
      <c r="G28" s="69" t="s">
        <v>197</v>
      </c>
      <c r="H28" s="83">
        <f>【申請者入力】様式第1.交付申請書!H41</f>
        <v>0</v>
      </c>
      <c r="I28" s="69" t="s">
        <v>178</v>
      </c>
      <c r="J28" s="69" t="s">
        <v>198</v>
      </c>
      <c r="K28" s="303">
        <f>【申請者入力】様式第1.交付申請書!H42</f>
        <v>0</v>
      </c>
      <c r="L28" s="304"/>
      <c r="M28" s="69" t="s">
        <v>176</v>
      </c>
      <c r="N28" s="84">
        <f>【申請者入力】様式第1.交付申請書!H43</f>
        <v>0</v>
      </c>
      <c r="O28" s="69" t="s">
        <v>197</v>
      </c>
      <c r="P28" s="84">
        <f>【申請者入力】様式第1.交付申請書!H44</f>
        <v>0</v>
      </c>
      <c r="Q28" s="69" t="s">
        <v>178</v>
      </c>
      <c r="S28" s="65"/>
      <c r="T28" s="65"/>
      <c r="U28" s="82" t="s">
        <v>199</v>
      </c>
    </row>
    <row r="29" spans="1:21" ht="19.5" customHeight="1">
      <c r="A29" s="65"/>
      <c r="S29" s="65"/>
      <c r="T29" s="65"/>
      <c r="U29" s="82" t="s">
        <v>200</v>
      </c>
    </row>
    <row r="30" spans="1:21" ht="19.5" customHeight="1">
      <c r="A30" s="65"/>
      <c r="B30" s="78" t="s">
        <v>201</v>
      </c>
      <c r="C30" s="79" t="s">
        <v>202</v>
      </c>
      <c r="S30" s="65"/>
      <c r="T30" s="65"/>
      <c r="U30" s="82" t="s">
        <v>203</v>
      </c>
    </row>
    <row r="31" spans="1:21" ht="19.5" customHeight="1">
      <c r="A31" s="65"/>
      <c r="C31" s="79" t="s">
        <v>204</v>
      </c>
      <c r="D31" s="79"/>
      <c r="E31" s="305">
        <f>【申請者入力】様式第1.交付申請書!H45</f>
        <v>0</v>
      </c>
      <c r="F31" s="306"/>
      <c r="G31" s="306"/>
      <c r="H31" s="306"/>
      <c r="I31" s="306"/>
      <c r="J31" s="306"/>
      <c r="K31" s="306"/>
      <c r="L31" s="306"/>
      <c r="M31" s="306"/>
      <c r="N31" s="306"/>
      <c r="O31" s="306"/>
      <c r="P31" s="306"/>
      <c r="Q31" s="307"/>
      <c r="S31" s="85"/>
      <c r="T31" s="65"/>
      <c r="U31" s="82" t="s">
        <v>205</v>
      </c>
    </row>
    <row r="32" spans="1:21" ht="19.5" customHeight="1">
      <c r="A32" s="65"/>
      <c r="C32" s="79" t="s">
        <v>206</v>
      </c>
      <c r="D32" s="79"/>
      <c r="E32" s="305">
        <f>【申請者入力】様式第1.交付申請書!H46</f>
        <v>0</v>
      </c>
      <c r="F32" s="306"/>
      <c r="G32" s="306"/>
      <c r="H32" s="306"/>
      <c r="I32" s="306"/>
      <c r="J32" s="306"/>
      <c r="K32" s="306"/>
      <c r="L32" s="306"/>
      <c r="M32" s="306"/>
      <c r="N32" s="306"/>
      <c r="O32" s="306"/>
      <c r="P32" s="306"/>
      <c r="Q32" s="307"/>
      <c r="S32" s="85"/>
      <c r="T32" s="65"/>
      <c r="U32" s="82" t="s">
        <v>207</v>
      </c>
    </row>
    <row r="33" spans="1:21" ht="19.5" customHeight="1">
      <c r="A33" s="65"/>
      <c r="C33" s="79" t="s">
        <v>208</v>
      </c>
      <c r="D33" s="79"/>
      <c r="E33" s="305">
        <f>【申請者入力】様式第1.交付申請書!H47</f>
        <v>0</v>
      </c>
      <c r="F33" s="306"/>
      <c r="G33" s="306"/>
      <c r="H33" s="306"/>
      <c r="I33" s="306"/>
      <c r="J33" s="306"/>
      <c r="K33" s="306"/>
      <c r="L33" s="306"/>
      <c r="M33" s="306"/>
      <c r="N33" s="306"/>
      <c r="O33" s="306"/>
      <c r="P33" s="306"/>
      <c r="Q33" s="307"/>
      <c r="S33" s="85"/>
      <c r="T33" s="65"/>
      <c r="U33" s="82"/>
    </row>
    <row r="34" spans="1:21" ht="19.5" customHeight="1">
      <c r="A34" s="65"/>
      <c r="C34" s="79" t="s">
        <v>209</v>
      </c>
      <c r="D34" s="79"/>
      <c r="E34" s="305">
        <f>【申請者入力】様式第1.交付申請書!H48</f>
        <v>0</v>
      </c>
      <c r="F34" s="306"/>
      <c r="G34" s="306"/>
      <c r="H34" s="306"/>
      <c r="I34" s="306"/>
      <c r="J34" s="306"/>
      <c r="K34" s="306"/>
      <c r="L34" s="306"/>
      <c r="M34" s="306"/>
      <c r="N34" s="306"/>
      <c r="O34" s="306"/>
      <c r="P34" s="306"/>
      <c r="Q34" s="307"/>
      <c r="S34" s="85"/>
      <c r="T34" s="65"/>
    </row>
    <row r="35" spans="1:21" ht="19.5" customHeight="1">
      <c r="A35" s="65"/>
      <c r="B35" s="78"/>
      <c r="S35" s="85"/>
      <c r="T35" s="65"/>
    </row>
    <row r="36" spans="1:21" ht="19.5" customHeight="1">
      <c r="A36" s="65"/>
      <c r="B36" s="78" t="s">
        <v>210</v>
      </c>
      <c r="C36" s="79" t="s">
        <v>211</v>
      </c>
      <c r="R36" s="86"/>
      <c r="S36" s="85"/>
      <c r="T36" s="65"/>
    </row>
    <row r="37" spans="1:21" ht="19.5" customHeight="1">
      <c r="A37" s="65"/>
      <c r="B37" s="81"/>
      <c r="C37" s="297">
        <f>【申請者入力】様式第1.交付申請書!H55</f>
        <v>0</v>
      </c>
      <c r="D37" s="298"/>
      <c r="E37" s="298"/>
      <c r="F37" s="298"/>
      <c r="G37" s="298"/>
      <c r="H37" s="298"/>
      <c r="I37" s="298"/>
      <c r="J37" s="298"/>
      <c r="K37" s="298"/>
      <c r="L37" s="298"/>
      <c r="M37" s="298"/>
      <c r="N37" s="298"/>
      <c r="O37" s="298"/>
      <c r="P37" s="298"/>
      <c r="Q37" s="299"/>
      <c r="S37" s="85"/>
      <c r="T37" s="65"/>
    </row>
    <row r="38" spans="1:21" ht="19.5" customHeight="1">
      <c r="A38" s="65"/>
      <c r="B38" s="81"/>
      <c r="S38" s="87"/>
      <c r="T38" s="65"/>
    </row>
    <row r="39" spans="1:21" ht="19.5" customHeight="1">
      <c r="A39" s="65"/>
      <c r="B39" s="78" t="s">
        <v>212</v>
      </c>
      <c r="C39" s="79" t="s">
        <v>213</v>
      </c>
      <c r="D39" s="65"/>
      <c r="E39" s="65"/>
      <c r="F39" s="65"/>
      <c r="G39" s="65"/>
      <c r="H39" s="65"/>
      <c r="I39" s="88"/>
      <c r="J39" s="88"/>
      <c r="K39" s="88"/>
      <c r="S39" s="87"/>
      <c r="T39" s="65"/>
    </row>
    <row r="40" spans="1:21" ht="19.8">
      <c r="A40" s="65"/>
      <c r="C40" s="297">
        <f>【申請者入力】様式第1.交付申請書!H56</f>
        <v>0</v>
      </c>
      <c r="D40" s="298"/>
      <c r="E40" s="298"/>
      <c r="F40" s="298"/>
      <c r="G40" s="298"/>
      <c r="H40" s="298"/>
      <c r="I40" s="298"/>
      <c r="J40" s="298"/>
      <c r="K40" s="298"/>
      <c r="L40" s="298"/>
      <c r="M40" s="298"/>
      <c r="N40" s="298"/>
      <c r="O40" s="298"/>
      <c r="P40" s="298"/>
      <c r="Q40" s="299"/>
      <c r="S40" s="89"/>
      <c r="T40" s="65"/>
    </row>
    <row r="42" spans="1:21" ht="18.75" customHeight="1">
      <c r="B42" s="78" t="s">
        <v>214</v>
      </c>
      <c r="C42" s="79" t="s">
        <v>215</v>
      </c>
    </row>
    <row r="43" spans="1:21" ht="18.75" customHeight="1">
      <c r="B43" s="65"/>
      <c r="C43" s="297">
        <f>【申請者入力】様式第1.交付申請書!H57</f>
        <v>0</v>
      </c>
      <c r="D43" s="298"/>
      <c r="E43" s="298"/>
      <c r="F43" s="298"/>
      <c r="G43" s="298"/>
      <c r="H43" s="298"/>
      <c r="I43" s="298"/>
      <c r="J43" s="298"/>
      <c r="K43" s="298"/>
      <c r="L43" s="298"/>
      <c r="M43" s="298"/>
      <c r="N43" s="298"/>
      <c r="O43" s="298"/>
      <c r="P43" s="298"/>
      <c r="Q43" s="299"/>
    </row>
    <row r="44" spans="1:21" ht="18.75" customHeight="1">
      <c r="D44" s="65"/>
      <c r="E44" s="88"/>
      <c r="F44" s="88"/>
      <c r="G44" s="88"/>
      <c r="H44" s="88"/>
      <c r="I44" s="88"/>
      <c r="J44" s="88"/>
      <c r="K44" s="88"/>
    </row>
    <row r="45" spans="1:21" ht="19.8">
      <c r="B45" s="78" t="s">
        <v>216</v>
      </c>
      <c r="C45" s="79" t="s">
        <v>217</v>
      </c>
    </row>
    <row r="46" spans="1:21" ht="19.5" customHeight="1">
      <c r="B46" s="81"/>
      <c r="C46" s="294" t="s">
        <v>218</v>
      </c>
      <c r="D46" s="295"/>
      <c r="E46" s="295"/>
      <c r="F46" s="295"/>
      <c r="G46" s="295"/>
      <c r="H46" s="295"/>
      <c r="I46" s="295"/>
      <c r="J46" s="295"/>
      <c r="K46" s="295"/>
      <c r="L46" s="295"/>
      <c r="M46" s="295"/>
      <c r="N46" s="295"/>
      <c r="O46" s="295"/>
      <c r="P46" s="295"/>
      <c r="Q46" s="296"/>
    </row>
    <row r="47" spans="1:21" ht="19.5" customHeight="1">
      <c r="B47" s="65"/>
      <c r="C47" s="79"/>
      <c r="D47" s="65"/>
      <c r="E47" s="88"/>
      <c r="F47" s="88"/>
      <c r="G47" s="88"/>
      <c r="H47" s="88"/>
      <c r="I47" s="88"/>
      <c r="J47" s="88"/>
      <c r="K47" s="88"/>
    </row>
    <row r="48" spans="1:21" ht="19.5" customHeight="1">
      <c r="B48" s="78" t="s">
        <v>219</v>
      </c>
      <c r="C48" s="79" t="s">
        <v>220</v>
      </c>
    </row>
    <row r="49" spans="2:17" ht="19.5" customHeight="1">
      <c r="B49" s="81"/>
      <c r="C49" s="294" t="s">
        <v>218</v>
      </c>
      <c r="D49" s="295"/>
      <c r="E49" s="295"/>
      <c r="F49" s="295"/>
      <c r="G49" s="295"/>
      <c r="H49" s="295"/>
      <c r="I49" s="295"/>
      <c r="J49" s="295"/>
      <c r="K49" s="295"/>
      <c r="L49" s="295"/>
      <c r="M49" s="295"/>
      <c r="N49" s="295"/>
      <c r="O49" s="295"/>
      <c r="P49" s="295"/>
      <c r="Q49" s="296"/>
    </row>
    <row r="50" spans="2:17" ht="19.8">
      <c r="B50" s="81"/>
    </row>
  </sheetData>
  <sheetProtection algorithmName="SHA-512" hashValue="n6Fy+tvJY8TH8qK1+wJB7XfINsW4OtCxPn3vZfJRYVxZqxuUrVtbISz9jpNdT5j3Yg1ptUhBK5FGRifIFIEETw==" saltValue="Lm5jDbC274zVxnMceEjNqA==" spinCount="100000" sheet="1" selectLockedCells="1"/>
  <protectedRanges>
    <protectedRange sqref="L2:M2 O2 Q2 N4 E20:Q20 I37:Q37 S26 R33 R35 P4:R6 N5:O6 I31:Q34 I39:Q40 R37:R44 I43:Q43 E47:Q47 R21 R46:R48 E44:Q44 I46:Q46 I49:Q49" name="範囲1"/>
  </protectedRanges>
  <mergeCells count="21">
    <mergeCell ref="A1:C1"/>
    <mergeCell ref="L2:M2"/>
    <mergeCell ref="N5:R5"/>
    <mergeCell ref="N6:R6"/>
    <mergeCell ref="B5:B6"/>
    <mergeCell ref="C5:C6"/>
    <mergeCell ref="N4:R4"/>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X50"/>
  <sheetViews>
    <sheetView showGridLines="0" view="pageBreakPreview" zoomScaleNormal="100" zoomScaleSheetLayoutView="100" workbookViewId="0"/>
  </sheetViews>
  <sheetFormatPr defaultColWidth="9.109375" defaultRowHeight="16.8"/>
  <cols>
    <col min="1" max="1" width="2.6640625" style="1" customWidth="1"/>
    <col min="2" max="5" width="1.6640625" style="1" customWidth="1"/>
    <col min="6" max="6" width="75.6640625" style="1" customWidth="1"/>
    <col min="7" max="9" width="30.6640625" style="1" customWidth="1"/>
    <col min="10" max="13" width="2.6640625" style="1" customWidth="1"/>
    <col min="14" max="14" width="2.6640625" style="1" hidden="1" customWidth="1"/>
    <col min="15" max="15" width="8.21875" style="1" hidden="1" customWidth="1"/>
    <col min="16" max="16" width="7.21875" style="1" hidden="1" customWidth="1"/>
    <col min="17" max="17" width="5.21875" style="1" hidden="1" customWidth="1"/>
    <col min="18" max="18" width="6.33203125" style="1" hidden="1" customWidth="1"/>
    <col min="19" max="19" width="8.44140625" style="1" hidden="1" customWidth="1"/>
    <col min="20" max="20" width="11.6640625" style="1" hidden="1" customWidth="1"/>
    <col min="21" max="21" width="11.77734375" style="1" hidden="1" customWidth="1"/>
    <col min="22" max="22" width="12.6640625" style="1" bestFit="1" customWidth="1"/>
    <col min="23" max="23" width="6.44140625" style="1" bestFit="1" customWidth="1"/>
    <col min="24" max="24" width="1.6640625" style="1" customWidth="1"/>
    <col min="25" max="16384" width="9.109375" style="1"/>
  </cols>
  <sheetData>
    <row r="1" spans="2:22">
      <c r="M1" s="1" t="s">
        <v>0</v>
      </c>
    </row>
    <row r="2" spans="2:22" ht="20.399999999999999">
      <c r="B2" s="16"/>
      <c r="C2" s="17" t="s">
        <v>221</v>
      </c>
      <c r="D2" s="18"/>
      <c r="E2" s="18"/>
      <c r="F2" s="18"/>
      <c r="G2" s="18"/>
      <c r="H2" s="18"/>
      <c r="I2" s="18"/>
      <c r="J2" s="19"/>
      <c r="M2" s="1" t="s">
        <v>0</v>
      </c>
      <c r="O2" s="27" t="s">
        <v>222</v>
      </c>
      <c r="P2" s="27" t="s">
        <v>223</v>
      </c>
      <c r="Q2" s="27" t="s">
        <v>224</v>
      </c>
      <c r="R2" s="27" t="s">
        <v>225</v>
      </c>
      <c r="S2" s="28"/>
      <c r="T2" s="27" t="s">
        <v>226</v>
      </c>
    </row>
    <row r="3" spans="2:22">
      <c r="B3" s="20"/>
      <c r="G3" s="57"/>
      <c r="H3" s="250">
        <v>0.66666666666666663</v>
      </c>
      <c r="I3" s="251">
        <v>10000000</v>
      </c>
      <c r="J3" s="21"/>
      <c r="M3" s="1" t="s">
        <v>0</v>
      </c>
      <c r="R3" s="1" t="s">
        <v>227</v>
      </c>
      <c r="S3" s="21" t="s">
        <v>228</v>
      </c>
    </row>
    <row r="4" spans="2:22" ht="21" thickBot="1">
      <c r="B4" s="20"/>
      <c r="D4" s="22" t="s">
        <v>229</v>
      </c>
      <c r="E4" s="22"/>
      <c r="F4" s="22"/>
      <c r="G4" s="57"/>
      <c r="H4" s="250">
        <v>0.5</v>
      </c>
      <c r="I4" s="251">
        <v>8000000</v>
      </c>
      <c r="J4" s="21"/>
      <c r="M4" s="1" t="s">
        <v>0</v>
      </c>
      <c r="O4" s="232" t="s">
        <v>230</v>
      </c>
      <c r="P4" s="24" t="s">
        <v>292</v>
      </c>
      <c r="Q4" s="1" t="s">
        <v>35</v>
      </c>
      <c r="R4" s="230">
        <v>10000000</v>
      </c>
      <c r="S4" s="21" t="s">
        <v>231</v>
      </c>
      <c r="T4" s="245">
        <f>MIN(P10,12000000)*2/3 + MAX(P10-12000000,0)*1/2</f>
        <v>0</v>
      </c>
      <c r="V4" s="245"/>
    </row>
    <row r="5" spans="2:22" ht="19.8" thickBot="1">
      <c r="B5" s="20"/>
      <c r="C5" s="24"/>
      <c r="D5" s="38" t="s">
        <v>232</v>
      </c>
      <c r="E5" s="39"/>
      <c r="F5" s="39"/>
      <c r="G5" s="40" t="s">
        <v>233</v>
      </c>
      <c r="H5" s="250" t="s">
        <v>231</v>
      </c>
      <c r="I5" s="5"/>
      <c r="J5" s="31"/>
      <c r="K5" s="5"/>
      <c r="L5" s="5"/>
      <c r="M5" s="1" t="s">
        <v>0</v>
      </c>
      <c r="O5" s="233" t="s">
        <v>234</v>
      </c>
      <c r="P5" s="24" t="s">
        <v>292</v>
      </c>
      <c r="Q5" s="1" t="s">
        <v>36</v>
      </c>
      <c r="R5" s="230">
        <v>8000000</v>
      </c>
      <c r="S5" s="234">
        <v>0.66666666666666663</v>
      </c>
      <c r="T5" s="245">
        <f>$P$10*S5</f>
        <v>0</v>
      </c>
      <c r="V5" s="245"/>
    </row>
    <row r="6" spans="2:22" ht="19.2">
      <c r="B6" s="20"/>
      <c r="C6" s="24"/>
      <c r="D6" s="235" t="s">
        <v>235</v>
      </c>
      <c r="E6" s="236"/>
      <c r="F6" s="236"/>
      <c r="G6" s="237">
        <f>【申請者入力】様式第1.交付申請書!H23</f>
        <v>0</v>
      </c>
      <c r="H6" s="262"/>
      <c r="I6" s="5"/>
      <c r="J6" s="31"/>
      <c r="K6" s="5"/>
      <c r="L6" s="5"/>
      <c r="M6" s="1" t="s">
        <v>0</v>
      </c>
      <c r="O6" s="232" t="s">
        <v>236</v>
      </c>
      <c r="P6" s="1" t="s">
        <v>294</v>
      </c>
      <c r="Q6" s="1" t="s">
        <v>35</v>
      </c>
      <c r="R6" s="230">
        <v>10000000</v>
      </c>
      <c r="S6" s="234">
        <v>0.5</v>
      </c>
      <c r="T6" s="245">
        <f t="shared" ref="T6:T7" si="0">$P$10*S6</f>
        <v>0</v>
      </c>
      <c r="V6" s="245"/>
    </row>
    <row r="7" spans="2:22" ht="19.2">
      <c r="B7" s="20"/>
      <c r="C7" s="24"/>
      <c r="D7" s="242" t="s">
        <v>237</v>
      </c>
      <c r="E7" s="243"/>
      <c r="F7" s="243"/>
      <c r="G7" s="244">
        <f>【申請者入力】様式第1.交付申請書!H24</f>
        <v>0</v>
      </c>
      <c r="H7" s="5"/>
      <c r="I7" s="5"/>
      <c r="J7" s="31"/>
      <c r="K7" s="5"/>
      <c r="L7" s="5"/>
      <c r="M7" s="1" t="s">
        <v>0</v>
      </c>
      <c r="O7" s="232" t="s">
        <v>238</v>
      </c>
      <c r="P7" s="1" t="s">
        <v>294</v>
      </c>
      <c r="Q7" s="1" t="s">
        <v>36</v>
      </c>
      <c r="R7" s="230">
        <v>8000000</v>
      </c>
      <c r="S7" s="234">
        <v>0.5</v>
      </c>
      <c r="T7" s="245">
        <f t="shared" si="0"/>
        <v>0</v>
      </c>
      <c r="V7" s="245"/>
    </row>
    <row r="8" spans="2:22" ht="19.2">
      <c r="B8" s="20"/>
      <c r="C8" s="24"/>
      <c r="D8" s="240" t="s">
        <v>239</v>
      </c>
      <c r="E8" s="241"/>
      <c r="F8" s="241"/>
      <c r="G8" s="254" t="str" cm="1">
        <f t="array" ref="G8">_xlfn.IFS(AND(G6=P4,G7=Q4),S4,AND(G6=P5,G7=Q5),S5,AND(G6=P6,G7=Q6),S6,AND(G6=P7,G7=Q7),S7,TRUE,"0")</f>
        <v>0</v>
      </c>
      <c r="H8" s="57"/>
      <c r="I8" s="5"/>
      <c r="J8" s="31"/>
      <c r="K8" s="5"/>
      <c r="L8" s="5"/>
      <c r="M8" s="1" t="s">
        <v>0</v>
      </c>
      <c r="O8" s="23"/>
    </row>
    <row r="9" spans="2:22" ht="19.8" thickBot="1">
      <c r="B9" s="20"/>
      <c r="C9" s="24"/>
      <c r="D9" s="238" t="s">
        <v>240</v>
      </c>
      <c r="E9" s="239"/>
      <c r="F9" s="239"/>
      <c r="G9" s="255" t="str" cm="1">
        <f t="array" ref="G9">_xlfn.IFS(AND(G6=P4,G7=Q4),R4,AND(G6=P5,G7=Q5),R5,AND(G6=P6,G7=Q6),R6,AND(G6=P7,G7=Q7),R7,TRUE,"0")</f>
        <v>0</v>
      </c>
      <c r="H9" s="5"/>
      <c r="I9" s="5"/>
      <c r="J9" s="31"/>
      <c r="K9" s="5"/>
      <c r="L9" s="5"/>
      <c r="M9" s="1" t="s">
        <v>0</v>
      </c>
      <c r="O9" s="5"/>
      <c r="P9" s="231" t="s">
        <v>241</v>
      </c>
      <c r="Q9" s="1" t="s">
        <v>242</v>
      </c>
      <c r="R9" s="1" t="s">
        <v>243</v>
      </c>
    </row>
    <row r="10" spans="2:22" ht="20.399999999999999">
      <c r="B10" s="20"/>
      <c r="D10" s="22"/>
      <c r="E10" s="22"/>
      <c r="F10" s="22"/>
      <c r="G10" s="22"/>
      <c r="J10" s="21"/>
      <c r="M10" s="1" t="s">
        <v>0</v>
      </c>
      <c r="O10" s="6"/>
      <c r="P10" s="246">
        <f>SUM(H18,MIN(H19,SUM(H18:H23)/3),H20:H22,MIN(H23,SUM(H18:H23)/2))</f>
        <v>0</v>
      </c>
      <c r="Q10" s="24" t="str" cm="1">
        <f t="array" ref="Q10">_xlfn.IFS(AND(G6=P4,G7=Q4),O4,AND(G6=P5,G7=Q5),O5,AND(G6=P6,G7=Q6),O6,AND(G6=P7,G7=Q7),O7,TRUE,"0")</f>
        <v>0</v>
      </c>
      <c r="R10" s="245" t="str">
        <f>_xlfn.XLOOKUP(Q10,O4:O7,T4:T7,"エラー",0)</f>
        <v>エラー</v>
      </c>
    </row>
    <row r="11" spans="2:22" ht="21" thickBot="1">
      <c r="B11" s="20"/>
      <c r="D11" s="22" t="s">
        <v>244</v>
      </c>
      <c r="E11" s="22"/>
      <c r="F11" s="22"/>
      <c r="G11" s="22"/>
      <c r="J11" s="21"/>
      <c r="M11" s="1" t="s">
        <v>0</v>
      </c>
    </row>
    <row r="12" spans="2:22" ht="19.8" thickBot="1">
      <c r="B12" s="20"/>
      <c r="C12" s="24"/>
      <c r="D12" s="38" t="s">
        <v>232</v>
      </c>
      <c r="E12" s="39"/>
      <c r="F12" s="39"/>
      <c r="G12" s="40" t="s">
        <v>245</v>
      </c>
      <c r="H12" s="5"/>
      <c r="I12" s="5"/>
      <c r="J12" s="31"/>
      <c r="K12" s="5"/>
      <c r="L12" s="5"/>
      <c r="M12" s="1" t="s">
        <v>0</v>
      </c>
      <c r="P12" s="1" t="s">
        <v>246</v>
      </c>
    </row>
    <row r="13" spans="2:22">
      <c r="B13" s="20"/>
      <c r="D13" s="41" t="s">
        <v>247</v>
      </c>
      <c r="E13" s="42"/>
      <c r="F13" s="42"/>
      <c r="G13" s="43">
        <f>【申請者入力】様式第1.交付申請書!H26</f>
        <v>0</v>
      </c>
      <c r="H13" s="6"/>
      <c r="I13" s="7"/>
      <c r="J13" s="32"/>
      <c r="K13" s="7"/>
      <c r="L13" s="7"/>
      <c r="M13" s="1" t="s">
        <v>0</v>
      </c>
      <c r="P13" s="264">
        <f>MIN(H23,SUM(H18:H23)/2)</f>
        <v>0</v>
      </c>
      <c r="S13" s="29"/>
      <c r="V13" s="53"/>
    </row>
    <row r="14" spans="2:22" ht="17.399999999999999" thickBot="1">
      <c r="B14" s="20"/>
      <c r="D14" s="9" t="s">
        <v>248</v>
      </c>
      <c r="E14" s="10"/>
      <c r="F14" s="10"/>
      <c r="G14" s="58">
        <f>【申請者入力】様式第1.交付申請書!H28</f>
        <v>0</v>
      </c>
      <c r="J14" s="21"/>
      <c r="M14" s="1" t="s">
        <v>0</v>
      </c>
      <c r="Q14" s="29"/>
      <c r="R14" s="29"/>
    </row>
    <row r="15" spans="2:22">
      <c r="B15" s="20"/>
      <c r="J15" s="21"/>
      <c r="M15" s="1" t="s">
        <v>0</v>
      </c>
      <c r="P15" s="1" t="s">
        <v>249</v>
      </c>
    </row>
    <row r="16" spans="2:22" ht="21" thickBot="1">
      <c r="B16" s="20"/>
      <c r="D16" s="22" t="s">
        <v>250</v>
      </c>
      <c r="E16" s="22"/>
      <c r="F16" s="22"/>
      <c r="J16" s="21"/>
      <c r="M16" s="1" t="s">
        <v>0</v>
      </c>
      <c r="P16" s="264">
        <f>MIN(H19,SUM(H18:H23)/3)</f>
        <v>0</v>
      </c>
    </row>
    <row r="17" spans="2:24" ht="19.8" thickBot="1">
      <c r="B17" s="20"/>
      <c r="D17" s="48" t="s">
        <v>128</v>
      </c>
      <c r="E17" s="49"/>
      <c r="F17" s="49"/>
      <c r="G17" s="50" t="s">
        <v>251</v>
      </c>
      <c r="H17" s="102" t="s">
        <v>252</v>
      </c>
      <c r="I17" s="223"/>
      <c r="J17" s="33"/>
      <c r="K17" s="29"/>
      <c r="L17" s="29"/>
      <c r="M17" s="1" t="s">
        <v>0</v>
      </c>
      <c r="P17" s="246"/>
      <c r="T17" s="29"/>
      <c r="U17" s="29"/>
      <c r="W17" s="29"/>
      <c r="X17" s="8"/>
    </row>
    <row r="18" spans="2:24">
      <c r="B18" s="20"/>
      <c r="D18" s="44" t="s">
        <v>253</v>
      </c>
      <c r="E18" s="45"/>
      <c r="F18" s="46"/>
      <c r="G18" s="47">
        <f>SUMIF(外注費[経費区分],D18,外注費[(本見積)補助事業に要する経費（税抜き）])</f>
        <v>0</v>
      </c>
      <c r="H18" s="222">
        <f>SUMIF(外注費[経費区分],D18,外注費[(本見積)補助対象経費
（税抜き）])</f>
        <v>0</v>
      </c>
      <c r="I18" s="249"/>
      <c r="J18" s="21"/>
      <c r="M18" s="1" t="s">
        <v>0</v>
      </c>
    </row>
    <row r="19" spans="2:24">
      <c r="B19" s="20"/>
      <c r="D19" s="59" t="s">
        <v>254</v>
      </c>
      <c r="E19" s="15"/>
      <c r="F19" s="60"/>
      <c r="G19" s="37">
        <f>SUMIF(外注費[経費区分],D19,外注費[(本見積)補助事業に要する経費（税抜き）])</f>
        <v>0</v>
      </c>
      <c r="H19" s="104">
        <f>SUMIF(外注費[経費区分],D19,外注費[(本見積)補助対象経費
（税抜き）])</f>
        <v>0</v>
      </c>
      <c r="I19" s="265"/>
      <c r="J19" s="21"/>
      <c r="M19" s="1" t="s">
        <v>0</v>
      </c>
    </row>
    <row r="20" spans="2:24">
      <c r="B20" s="20"/>
      <c r="D20" s="14" t="s">
        <v>255</v>
      </c>
      <c r="E20" s="12"/>
      <c r="F20" s="11"/>
      <c r="G20" s="30">
        <f>SUMIF(謝金[経費区分],D20,謝金[(本見積)補助事業に要する経費（税抜き）])</f>
        <v>0</v>
      </c>
      <c r="H20" s="105">
        <f>SUMIF(謝金[経費区分],D20,謝金[(本見積)補助対象経費
（税抜き）])</f>
        <v>0</v>
      </c>
      <c r="I20" s="249"/>
      <c r="J20" s="21"/>
      <c r="M20" s="1" t="s">
        <v>0</v>
      </c>
    </row>
    <row r="21" spans="2:24">
      <c r="B21" s="20"/>
      <c r="D21" s="59" t="s">
        <v>256</v>
      </c>
      <c r="E21" s="15"/>
      <c r="F21" s="60"/>
      <c r="G21" s="37">
        <f>SUMIF(旅費[経費区分],D21,旅費[(本見積)補助事業に要する経費（税抜き）])</f>
        <v>0</v>
      </c>
      <c r="H21" s="104">
        <f>SUMIF(旅費[経費区分],D21,旅費[(本見積)補助対象経費
（税抜き）])</f>
        <v>0</v>
      </c>
      <c r="I21" s="249"/>
      <c r="J21" s="21"/>
      <c r="M21" s="1" t="s">
        <v>0</v>
      </c>
    </row>
    <row r="22" spans="2:24">
      <c r="B22" s="20"/>
      <c r="D22" s="14" t="s">
        <v>257</v>
      </c>
      <c r="E22" s="12"/>
      <c r="F22" s="11"/>
      <c r="G22" s="30">
        <f>SUMIF(外注費[経費区分],D22,外注費[(本見積)補助事業に要する経費（税抜き）])</f>
        <v>0</v>
      </c>
      <c r="H22" s="105">
        <f>SUMIF(外注費[経費区分],D22,外注費[(本見積)補助対象経費
（税抜き）])</f>
        <v>0</v>
      </c>
      <c r="I22" s="249"/>
      <c r="J22" s="21"/>
      <c r="M22" s="1" t="s">
        <v>0</v>
      </c>
    </row>
    <row r="23" spans="2:24">
      <c r="B23" s="20"/>
      <c r="D23" s="59" t="s">
        <v>258</v>
      </c>
      <c r="E23" s="15"/>
      <c r="F23" s="60"/>
      <c r="G23" s="37">
        <f>SUMIF(外注費[経費区分],D23,外注費[(本見積)補助事業に要する経費（税抜き）])</f>
        <v>0</v>
      </c>
      <c r="H23" s="104">
        <f>SUMIF(外注費[経費区分],D23,外注費[(本見積)補助対象経費
（税抜き）])</f>
        <v>0</v>
      </c>
      <c r="I23" s="265"/>
      <c r="J23" s="21"/>
      <c r="M23" s="1" t="s">
        <v>0</v>
      </c>
    </row>
    <row r="24" spans="2:24">
      <c r="B24" s="20"/>
      <c r="D24" s="14" t="s">
        <v>259</v>
      </c>
      <c r="E24" s="12"/>
      <c r="F24" s="11"/>
      <c r="G24" s="30">
        <f>SUMIF(廃業費[経費区分],D24,廃業費[(本見積)補助事業に要する経費（税抜き）])</f>
        <v>0</v>
      </c>
      <c r="H24" s="105">
        <f>SUMIF(廃業費[経費区分],D24,廃業費[(本見積)補助対象経費
（税抜き）])</f>
        <v>0</v>
      </c>
      <c r="I24" s="249"/>
      <c r="J24" s="21"/>
      <c r="M24" s="1" t="s">
        <v>0</v>
      </c>
    </row>
    <row r="25" spans="2:24">
      <c r="B25" s="20"/>
      <c r="D25" s="59" t="s">
        <v>260</v>
      </c>
      <c r="E25" s="15"/>
      <c r="F25" s="60"/>
      <c r="G25" s="37">
        <f>SUMIF(廃業費[経費区分],D25,廃業費[(本見積)補助事業に要する経費（税抜き）])</f>
        <v>0</v>
      </c>
      <c r="H25" s="104">
        <f>SUMIF(廃業費[経費区分],D25,廃業費[(本見積)補助対象経費
（税抜き）])</f>
        <v>0</v>
      </c>
      <c r="I25" s="249"/>
      <c r="J25" s="21"/>
      <c r="M25" s="1" t="s">
        <v>0</v>
      </c>
    </row>
    <row r="26" spans="2:24">
      <c r="B26" s="20"/>
      <c r="D26" s="14" t="s">
        <v>261</v>
      </c>
      <c r="E26" s="12"/>
      <c r="F26" s="11"/>
      <c r="G26" s="30">
        <f>SUMIF(廃業費[経費区分],D26,廃業費[(本見積)補助事業に要する経費（税抜き）])</f>
        <v>0</v>
      </c>
      <c r="H26" s="105">
        <f>SUMIF(廃業費[経費区分],D26,廃業費[(本見積)補助対象経費
（税抜き）])</f>
        <v>0</v>
      </c>
      <c r="I26" s="249"/>
      <c r="J26" s="21"/>
      <c r="M26" s="1" t="s">
        <v>0</v>
      </c>
    </row>
    <row r="27" spans="2:24">
      <c r="B27" s="20"/>
      <c r="D27" s="59" t="s">
        <v>262</v>
      </c>
      <c r="E27" s="15"/>
      <c r="F27" s="60"/>
      <c r="G27" s="37">
        <f>SUMIF(廃業費[経費区分],D27,廃業費[(本見積)補助事業に要する経費（税抜き）])</f>
        <v>0</v>
      </c>
      <c r="H27" s="104">
        <f>SUMIF(廃業費[経費区分],D27,廃業費[(本見積)補助対象経費
（税抜き）])</f>
        <v>0</v>
      </c>
      <c r="I27" s="249"/>
      <c r="J27" s="21"/>
      <c r="M27" s="1" t="s">
        <v>0</v>
      </c>
    </row>
    <row r="28" spans="2:24">
      <c r="B28" s="20"/>
      <c r="D28" s="14" t="s">
        <v>263</v>
      </c>
      <c r="E28" s="12"/>
      <c r="F28" s="11"/>
      <c r="G28" s="30">
        <f>SUMIF(廃業費[経費区分],D28,廃業費[(本見積)補助事業に要する経費（税抜き）])</f>
        <v>0</v>
      </c>
      <c r="H28" s="105">
        <f>SUMIF(廃業費[経費区分],D28,廃業費[(本見積)補助対象経費
（税抜き）])</f>
        <v>0</v>
      </c>
      <c r="I28" s="249"/>
      <c r="J28" s="21"/>
      <c r="M28" s="1" t="s">
        <v>0</v>
      </c>
    </row>
    <row r="29" spans="2:24">
      <c r="B29" s="20"/>
      <c r="D29" s="59" t="s">
        <v>264</v>
      </c>
      <c r="E29" s="15"/>
      <c r="F29" s="60"/>
      <c r="G29" s="37">
        <f>SUMIF(廃業費[経費区分],D29,廃業費[(本見積)補助事業に要する経費（税抜き）])</f>
        <v>0</v>
      </c>
      <c r="H29" s="104">
        <f>SUMIF(廃業費[経費区分],D29,廃業費[(本見積)補助対象経費
（税抜き）])</f>
        <v>0</v>
      </c>
      <c r="I29" s="249"/>
      <c r="J29" s="21"/>
      <c r="M29" s="1" t="s">
        <v>0</v>
      </c>
    </row>
    <row r="30" spans="2:24" ht="17.399999999999999" thickBot="1">
      <c r="B30" s="20"/>
      <c r="D30" s="257" t="s">
        <v>265</v>
      </c>
      <c r="E30" s="258"/>
      <c r="F30" s="259"/>
      <c r="G30" s="260">
        <f>SUMIF(廃業費[経費区分],D30,廃業費[(本見積)補助事業に要する経費（税抜き）])</f>
        <v>0</v>
      </c>
      <c r="H30" s="261">
        <f>SUMIF(廃業費[経費区分],D30,廃業費[(本見積)補助対象経費
（税抜き）])</f>
        <v>0</v>
      </c>
      <c r="I30" s="249"/>
      <c r="J30" s="21"/>
      <c r="M30" s="1" t="s">
        <v>0</v>
      </c>
      <c r="S30" s="25"/>
    </row>
    <row r="31" spans="2:24">
      <c r="B31" s="20"/>
      <c r="G31" s="35"/>
      <c r="H31" s="35"/>
      <c r="I31" s="36"/>
      <c r="J31" s="21"/>
      <c r="M31" s="1" t="s">
        <v>0</v>
      </c>
      <c r="P31" s="25"/>
      <c r="Q31" s="25"/>
      <c r="R31" s="25"/>
    </row>
    <row r="32" spans="2:24">
      <c r="B32" s="20"/>
      <c r="H32" s="252">
        <v>6000000</v>
      </c>
      <c r="J32" s="21"/>
      <c r="M32" s="1" t="s">
        <v>0</v>
      </c>
    </row>
    <row r="33" spans="2:21" ht="21" thickBot="1">
      <c r="B33" s="20"/>
      <c r="D33" s="22" t="s">
        <v>266</v>
      </c>
      <c r="E33" s="22"/>
      <c r="F33" s="22"/>
      <c r="H33" s="252">
        <v>2000000</v>
      </c>
      <c r="J33" s="21"/>
      <c r="M33" s="1" t="s">
        <v>0</v>
      </c>
    </row>
    <row r="34" spans="2:21" ht="17.399999999999999" thickBot="1">
      <c r="B34" s="20"/>
      <c r="D34" s="48" t="s">
        <v>232</v>
      </c>
      <c r="E34" s="52"/>
      <c r="F34" s="52"/>
      <c r="G34" s="102" t="s">
        <v>245</v>
      </c>
      <c r="H34" s="224" t="s">
        <v>267</v>
      </c>
      <c r="I34" s="223"/>
      <c r="J34" s="34"/>
      <c r="K34" s="25"/>
      <c r="L34" s="25"/>
      <c r="M34" s="1" t="s">
        <v>0</v>
      </c>
      <c r="T34" s="25"/>
      <c r="U34" s="25"/>
    </row>
    <row r="35" spans="2:21">
      <c r="B35" s="20"/>
      <c r="D35" s="109" t="s">
        <v>268</v>
      </c>
      <c r="E35" s="51"/>
      <c r="F35" s="51"/>
      <c r="G35" s="103"/>
      <c r="H35" s="103"/>
      <c r="I35" s="226"/>
      <c r="J35" s="21"/>
      <c r="M35" s="1" t="s">
        <v>0</v>
      </c>
    </row>
    <row r="36" spans="2:21">
      <c r="B36" s="20"/>
      <c r="D36" s="110"/>
      <c r="E36" s="113"/>
      <c r="F36" s="13" t="s">
        <v>82</v>
      </c>
      <c r="G36" s="105">
        <f>SUM(G18:G23)</f>
        <v>0</v>
      </c>
      <c r="H36" s="225" t="s">
        <v>24</v>
      </c>
      <c r="I36" s="227"/>
      <c r="J36" s="21"/>
      <c r="M36" s="1" t="s">
        <v>0</v>
      </c>
    </row>
    <row r="37" spans="2:21">
      <c r="B37" s="20"/>
      <c r="D37" s="110"/>
      <c r="E37" s="114"/>
      <c r="F37" s="13" t="s">
        <v>86</v>
      </c>
      <c r="G37" s="105">
        <f>SUM(H18:H23)</f>
        <v>0</v>
      </c>
      <c r="H37" s="225" t="s">
        <v>24</v>
      </c>
      <c r="I37" s="227"/>
      <c r="J37" s="21"/>
      <c r="M37" s="1" t="s">
        <v>0</v>
      </c>
    </row>
    <row r="38" spans="2:21">
      <c r="B38" s="20"/>
      <c r="D38" s="111"/>
      <c r="E38" s="117"/>
      <c r="F38" s="108" t="s">
        <v>88</v>
      </c>
      <c r="G38" s="107">
        <f>INT(MIN(G13,R10,H38))</f>
        <v>0</v>
      </c>
      <c r="H38" s="263" t="str">
        <f>G9</f>
        <v>0</v>
      </c>
      <c r="I38" s="228"/>
      <c r="J38" s="21"/>
      <c r="M38" s="1" t="s">
        <v>0</v>
      </c>
    </row>
    <row r="39" spans="2:21">
      <c r="B39" s="20"/>
      <c r="D39" s="109" t="s">
        <v>269</v>
      </c>
      <c r="E39" s="51"/>
      <c r="F39" s="51"/>
      <c r="G39" s="103"/>
      <c r="H39" s="103"/>
      <c r="I39" s="226"/>
      <c r="J39" s="21"/>
      <c r="M39" s="1" t="s">
        <v>0</v>
      </c>
    </row>
    <row r="40" spans="2:21">
      <c r="B40" s="20"/>
      <c r="D40" s="110"/>
      <c r="E40" s="113"/>
      <c r="F40" s="13" t="s">
        <v>270</v>
      </c>
      <c r="G40" s="105">
        <f>SUM(G24:G30)</f>
        <v>0</v>
      </c>
      <c r="H40" s="225" t="s">
        <v>24</v>
      </c>
      <c r="I40" s="227"/>
      <c r="J40" s="21"/>
      <c r="M40" s="1" t="s">
        <v>0</v>
      </c>
    </row>
    <row r="41" spans="2:21">
      <c r="B41" s="20"/>
      <c r="D41" s="110"/>
      <c r="E41" s="114"/>
      <c r="F41" s="13" t="s">
        <v>92</v>
      </c>
      <c r="G41" s="105">
        <f>SUM(H24:H30)</f>
        <v>0</v>
      </c>
      <c r="H41" s="225" t="s">
        <v>24</v>
      </c>
      <c r="I41" s="227"/>
      <c r="J41" s="21"/>
      <c r="M41" s="1" t="s">
        <v>0</v>
      </c>
    </row>
    <row r="42" spans="2:21">
      <c r="B42" s="20"/>
      <c r="D42" s="111"/>
      <c r="E42" s="117"/>
      <c r="F42" s="108" t="s">
        <v>94</v>
      </c>
      <c r="G42" s="107">
        <f>INT(IF(G8=H5,MIN(G14,G41*2/3,H42),MIN(G14,G41*G8,H42)))</f>
        <v>0</v>
      </c>
      <c r="H42" s="107">
        <v>3000000</v>
      </c>
      <c r="I42" s="227"/>
      <c r="J42" s="21"/>
      <c r="M42" s="1" t="s">
        <v>0</v>
      </c>
    </row>
    <row r="43" spans="2:21">
      <c r="B43" s="20"/>
      <c r="D43" s="109" t="s">
        <v>271</v>
      </c>
      <c r="E43" s="51"/>
      <c r="F43" s="51"/>
      <c r="G43" s="103"/>
      <c r="H43" s="103"/>
      <c r="I43" s="226"/>
      <c r="J43" s="21"/>
      <c r="M43" s="1" t="s">
        <v>0</v>
      </c>
    </row>
    <row r="44" spans="2:21">
      <c r="B44" s="20"/>
      <c r="D44" s="109"/>
      <c r="E44" s="115"/>
      <c r="F44" s="247" t="s">
        <v>272</v>
      </c>
      <c r="G44" s="105">
        <f>SUM(G36,G40)</f>
        <v>0</v>
      </c>
      <c r="H44" s="225" t="s">
        <v>24</v>
      </c>
      <c r="I44" s="227"/>
      <c r="J44" s="21"/>
      <c r="M44" s="1" t="s">
        <v>0</v>
      </c>
    </row>
    <row r="45" spans="2:21">
      <c r="B45" s="20"/>
      <c r="D45" s="109"/>
      <c r="E45" s="112"/>
      <c r="F45" s="12" t="s">
        <v>273</v>
      </c>
      <c r="G45" s="105">
        <f>SUM(G37,G41)</f>
        <v>0</v>
      </c>
      <c r="H45" s="225" t="s">
        <v>24</v>
      </c>
      <c r="I45" s="227"/>
      <c r="J45" s="21"/>
      <c r="M45" s="1" t="s">
        <v>0</v>
      </c>
    </row>
    <row r="46" spans="2:21" ht="17.399999999999999" thickBot="1">
      <c r="B46" s="20"/>
      <c r="D46" s="118"/>
      <c r="E46" s="116"/>
      <c r="F46" s="10" t="s">
        <v>274</v>
      </c>
      <c r="G46" s="106">
        <f>IF(AND(SUM(G38,G42)&gt;=0.1, SUM(G38,G42)&lt;1000000), 0.1, INT(MIN(SUM(G38,G42), H46)))</f>
        <v>0</v>
      </c>
      <c r="H46" s="106">
        <f>H38+H42</f>
        <v>3000000</v>
      </c>
      <c r="I46" s="227"/>
      <c r="J46" s="21"/>
      <c r="M46" s="1" t="s">
        <v>0</v>
      </c>
    </row>
    <row r="47" spans="2:21">
      <c r="B47" s="20"/>
      <c r="G47" s="290" t="s">
        <v>291</v>
      </c>
      <c r="H47" s="290"/>
      <c r="J47" s="21"/>
      <c r="M47" s="1" t="s">
        <v>0</v>
      </c>
    </row>
    <row r="48" spans="2:21">
      <c r="B48" s="26"/>
      <c r="C48" s="27"/>
      <c r="D48" s="27"/>
      <c r="E48" s="27"/>
      <c r="F48" s="27"/>
      <c r="G48" s="27"/>
      <c r="H48" s="27"/>
      <c r="I48" s="27"/>
      <c r="J48" s="28"/>
      <c r="M48" s="1" t="s">
        <v>0</v>
      </c>
    </row>
    <row r="49" spans="1:13">
      <c r="M49" s="1" t="s">
        <v>0</v>
      </c>
    </row>
    <row r="50" spans="1:13">
      <c r="A50" s="1" t="s">
        <v>0</v>
      </c>
      <c r="B50" s="1" t="s">
        <v>0</v>
      </c>
      <c r="C50" s="1" t="s">
        <v>0</v>
      </c>
      <c r="D50" s="1" t="s">
        <v>0</v>
      </c>
      <c r="E50" s="1" t="s">
        <v>0</v>
      </c>
      <c r="F50" s="1" t="s">
        <v>0</v>
      </c>
      <c r="G50" s="1" t="s">
        <v>0</v>
      </c>
      <c r="H50" s="1" t="s">
        <v>0</v>
      </c>
      <c r="I50" s="1" t="s">
        <v>0</v>
      </c>
      <c r="J50" s="1" t="s">
        <v>0</v>
      </c>
      <c r="K50" s="1" t="s">
        <v>0</v>
      </c>
      <c r="L50" s="1" t="s">
        <v>0</v>
      </c>
      <c r="M50" s="1" t="s">
        <v>0</v>
      </c>
    </row>
  </sheetData>
  <sheetProtection algorithmName="SHA-512" hashValue="dwlZVwIsn5vmpMsUNWR1E5TXuVqMEjxoKPfeB/Q38oaoT2+2Yj6kIUyjUevBR5HWVXSRBhfldIJXwzUvICv69w==" saltValue="Qi+EmG4Z3Kwz9hkK/H04YQ==" spinCount="100000" sheet="1" selectLockedCells="1"/>
  <phoneticPr fontId="4"/>
  <conditionalFormatting sqref="D13:G13">
    <cfRule type="cellIs" dxfId="6" priority="11" operator="equal">
      <formula>"入力不要"</formula>
    </cfRule>
    <cfRule type="cellIs" dxfId="5" priority="12" operator="equal">
      <formula>"該当必須"</formula>
    </cfRule>
    <cfRule type="cellIs" dxfId="4" priority="13" operator="equal">
      <formula>"必須"</formula>
    </cfRule>
  </conditionalFormatting>
  <conditionalFormatting sqref="G47:H47">
    <cfRule type="expression" dxfId="3" priority="1">
      <formula>AND($G$46&gt;0, $G$46&lt;1000000)</formula>
    </cfRule>
  </conditionalFormatting>
  <conditionalFormatting sqref="I13:N13">
    <cfRule type="cellIs" dxfId="2" priority="20" operator="equal">
      <formula>"入力不要"</formula>
    </cfRule>
    <cfRule type="cellIs" dxfId="1" priority="21" operator="equal">
      <formula>"該当必須"</formula>
    </cfRule>
    <cfRule type="cellIs" dxfId="0" priority="22" operator="equal">
      <formula>"必須"</formula>
    </cfRule>
  </conditionalFormatting>
  <dataValidations count="1">
    <dataValidation type="list" allowBlank="1" showInputMessage="1" showErrorMessage="1" sqref="J13:L13" xr:uid="{553047D7-ED98-431C-9BDA-B129C64B2481}">
      <formula1>#REF!</formula1>
    </dataValidation>
  </dataValidations>
  <pageMargins left="0.7" right="0.7" top="0.75" bottom="0.75" header="0.3" footer="0.3"/>
  <pageSetup paperSize="9" scale="4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5"/>
  <sheetViews>
    <sheetView zoomScale="197" workbookViewId="0">
      <selection activeCell="B15" sqref="B15"/>
    </sheetView>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275</v>
      </c>
      <c r="C2" s="3" t="s">
        <v>276</v>
      </c>
    </row>
    <row r="3" spans="2:3">
      <c r="B3" s="4" t="s">
        <v>230</v>
      </c>
      <c r="C3" s="4" t="s">
        <v>253</v>
      </c>
    </row>
    <row r="4" spans="2:3">
      <c r="B4" s="4" t="s">
        <v>234</v>
      </c>
      <c r="C4" s="4" t="s">
        <v>277</v>
      </c>
    </row>
    <row r="5" spans="2:3">
      <c r="B5" s="4" t="s">
        <v>236</v>
      </c>
      <c r="C5" s="4" t="s">
        <v>278</v>
      </c>
    </row>
    <row r="6" spans="2:3">
      <c r="B6" s="4" t="s">
        <v>238</v>
      </c>
      <c r="C6" s="4" t="s">
        <v>279</v>
      </c>
    </row>
    <row r="7" spans="2:3">
      <c r="B7" s="4" t="s">
        <v>280</v>
      </c>
      <c r="C7" s="4" t="s">
        <v>281</v>
      </c>
    </row>
    <row r="8" spans="2:3">
      <c r="B8" s="4" t="s">
        <v>282</v>
      </c>
      <c r="C8" s="4" t="s">
        <v>283</v>
      </c>
    </row>
    <row r="9" spans="2:3">
      <c r="B9" s="4" t="s">
        <v>284</v>
      </c>
      <c r="C9" s="4" t="s">
        <v>259</v>
      </c>
    </row>
    <row r="10" spans="2:3">
      <c r="B10" s="4" t="s">
        <v>285</v>
      </c>
      <c r="C10" s="4" t="s">
        <v>260</v>
      </c>
    </row>
    <row r="11" spans="2:3">
      <c r="B11" s="4" t="s">
        <v>286</v>
      </c>
      <c r="C11" s="4" t="s">
        <v>261</v>
      </c>
    </row>
    <row r="12" spans="2:3">
      <c r="B12" s="4" t="s">
        <v>287</v>
      </c>
      <c r="C12" s="4" t="s">
        <v>262</v>
      </c>
    </row>
    <row r="13" spans="2:3">
      <c r="B13" s="4" t="s">
        <v>288</v>
      </c>
      <c r="C13" s="4" t="s">
        <v>263</v>
      </c>
    </row>
    <row r="14" spans="2:3">
      <c r="B14" s="4" t="s">
        <v>289</v>
      </c>
      <c r="C14" s="4" t="s">
        <v>264</v>
      </c>
    </row>
    <row r="15" spans="2:3">
      <c r="B15" s="4" t="s">
        <v>290</v>
      </c>
      <c r="C15" s="4" t="s">
        <v>265</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【申請者入力】様式第1.交付申請書</vt:lpstr>
      <vt:lpstr>【申請者入力】費目別明細書（事業費）</vt:lpstr>
      <vt:lpstr>【申請者入力】費目別明細書（謝金）</vt:lpstr>
      <vt:lpstr>【申請者入力】費目別明細書（旅費）</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'【申請者入力】費目別明細書（事業費）'!Print_Area</vt:lpstr>
      <vt:lpstr>'【申請者入力】費目別明細書（謝金）'!Print_Area</vt:lpstr>
      <vt:lpstr>'【申請者入力】費目別明細書（廃業費）'!Print_Area</vt:lpstr>
      <vt:lpstr>'【申請者入力】費目別明細書（旅費）'!Print_Area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2025-10-31T02:22:56Z</dcterms:created>
  <dcterms:modified xsi:type="dcterms:W3CDTF">2026-09-10T06:35:36Z</dcterms:modified>
  <cp:category/>
  <cp:contentStatus/>
</cp:coreProperties>
</file>