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E5173C9-C94C-461B-8657-0EF1D8CC2EC3}" xr6:coauthVersionLast="47" xr6:coauthVersionMax="47" xr10:uidLastSave="{00000000-0000-0000-0000-000000000000}"/>
  <workbookProtection workbookAlgorithmName="SHA-512" workbookHashValue="Wl4nT5T+prdl4XzZnsbi8/EnpERnIbYS9EyUd0uXSqTenQvQ2IKcnN2exxeWC/0Oq6kypr6kVT/kn2HECy5LfQ==" workbookSaltValue="eC1V+W/FICyhAUH7MLI88w==" workbookSpinCount="100000" lockStructure="1"/>
  <bookViews>
    <workbookView xWindow="28680" yWindow="-120" windowWidth="29040" windowHeight="16440" tabRatio="725" xr2:uid="{A082A374-61AC-48E4-94DA-25ECD65F4B0F}"/>
  </bookViews>
  <sheets>
    <sheet name="公募申請（別紙）1" sheetId="13" r:id="rId1"/>
    <sheet name="公募申請（別紙）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'公募申請（別紙）1'!$A$1:$H$67</definedName>
    <definedName name="_xlnm.Print_Area" localSheetId="1">'公募申請（別紙）2'!$A$1:$N$114</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13" l="1"/>
  <c r="E34" i="12"/>
  <c r="E101" i="12"/>
  <c r="E105" i="12" s="1"/>
  <c r="E104" i="12"/>
  <c r="E98" i="12"/>
  <c r="E95" i="12"/>
  <c r="E92" i="12"/>
  <c r="E89" i="12"/>
  <c r="E86" i="12"/>
  <c r="E77" i="12"/>
  <c r="E71" i="12"/>
  <c r="E65" i="12"/>
  <c r="E63" i="12"/>
  <c r="E61" i="12"/>
  <c r="E55" i="12"/>
  <c r="E41" i="12"/>
  <c r="E40" i="12"/>
  <c r="E25" i="12"/>
  <c r="E28" i="12" s="1"/>
  <c r="F23" i="12"/>
  <c r="E23" i="12"/>
  <c r="J19" i="12"/>
  <c r="I19" i="12"/>
  <c r="H19" i="12"/>
  <c r="G19" i="12"/>
  <c r="F19" i="12"/>
  <c r="E19" i="12"/>
  <c r="J40" i="12"/>
  <c r="I40" i="12"/>
  <c r="H40" i="12"/>
  <c r="G40" i="12"/>
  <c r="F40" i="12"/>
  <c r="G25" i="12"/>
  <c r="G28" i="12" s="1"/>
  <c r="G31" i="12" s="1"/>
  <c r="H25" i="12"/>
  <c r="H28" i="12" s="1"/>
  <c r="H31" i="12" s="1"/>
  <c r="I25" i="12"/>
  <c r="I28" i="12" s="1"/>
  <c r="I31" i="12" s="1"/>
  <c r="J25" i="12"/>
  <c r="J28" i="12" s="1"/>
  <c r="J31" i="12" s="1"/>
  <c r="F25" i="12"/>
  <c r="F28" i="12" s="1"/>
  <c r="F31" i="12" s="1"/>
  <c r="C4" i="18"/>
  <c r="F4" i="18" s="1" a="1"/>
  <c r="F4" i="18" s="1"/>
  <c r="C5" i="18"/>
  <c r="F5" i="18" s="1" a="1"/>
  <c r="F5" i="18" s="1"/>
  <c r="J23" i="12"/>
  <c r="I23" i="12"/>
  <c r="H23" i="12"/>
  <c r="G23" i="12"/>
  <c r="J41" i="12"/>
  <c r="I41" i="12"/>
  <c r="H41" i="12"/>
  <c r="G41" i="12"/>
  <c r="F41" i="12"/>
  <c r="F46" i="12"/>
  <c r="G46" i="12"/>
  <c r="H29" i="12" l="1" a="1"/>
  <c r="H29" i="12" s="1"/>
  <c r="F7" i="18"/>
  <c r="C20" i="18" s="1"/>
  <c r="E80" i="12" s="1"/>
  <c r="J46" i="12"/>
  <c r="G29" i="12" a="1"/>
  <c r="G29" i="12" s="1"/>
  <c r="J29" i="12" a="1"/>
  <c r="J29" i="12" s="1"/>
  <c r="I29" i="12" a="1"/>
  <c r="I29" i="12" s="1"/>
  <c r="E78" i="12"/>
  <c r="I46" i="12"/>
  <c r="H46" i="12"/>
  <c r="F46" i="18"/>
  <c r="E46" i="12"/>
  <c r="J30" i="12" a="1"/>
  <c r="J30" i="12" s="1"/>
  <c r="F30" i="12" a="1"/>
  <c r="F30" i="12" s="1"/>
  <c r="G30" i="12" a="1"/>
  <c r="G30" i="12" s="1"/>
  <c r="F29" i="12" a="1"/>
  <c r="F29" i="12" s="1"/>
  <c r="H30" i="12" a="1"/>
  <c r="H30" i="12" s="1"/>
  <c r="E31" i="12"/>
  <c r="J33" i="12" s="1" a="1"/>
  <c r="J33" i="12" s="1"/>
  <c r="I30" i="12" a="1"/>
  <c r="I30" i="12" s="1"/>
  <c r="F47" i="18" l="1"/>
  <c r="C19" i="18"/>
  <c r="F20" i="13" s="1"/>
  <c r="F38" i="18"/>
  <c r="F39" i="18" s="1"/>
  <c r="F41" i="18" s="1"/>
  <c r="F28" i="18"/>
  <c r="I32" i="12" a="1"/>
  <c r="I32" i="12" s="1"/>
  <c r="G32" i="12" a="1"/>
  <c r="G32" i="12" s="1"/>
  <c r="F32" i="12" a="1"/>
  <c r="F32" i="12" s="1"/>
  <c r="J32" i="12" a="1"/>
  <c r="J32" i="12" s="1"/>
  <c r="H32" i="12" a="1"/>
  <c r="H32" i="12" s="1"/>
  <c r="I33" i="12" a="1"/>
  <c r="I33" i="12" s="1"/>
  <c r="H33" i="12" a="1"/>
  <c r="H33" i="12" s="1"/>
  <c r="G33" i="12" a="1"/>
  <c r="G33" i="12" s="1"/>
  <c r="F33" i="12" a="1"/>
  <c r="F33" i="12" s="1"/>
  <c r="F21" i="13"/>
  <c r="C21" i="18" l="1"/>
  <c r="F48" i="18" s="1"/>
  <c r="C22" i="18" s="1"/>
  <c r="F29" i="18"/>
  <c r="F32" i="18" s="1"/>
  <c r="E79" i="12"/>
  <c r="E106" i="12"/>
  <c r="E81" i="12" l="1"/>
  <c r="E110" i="12" s="1"/>
  <c r="F22" i="13" s="1"/>
  <c r="F30" i="18"/>
  <c r="F33" i="18" s="1"/>
  <c r="F31" i="18" s="1"/>
  <c r="F35" i="18" s="1"/>
  <c r="E107" i="12"/>
  <c r="E111" i="12" s="1"/>
  <c r="E112" i="12" l="1"/>
  <c r="F24" i="13" s="1"/>
  <c r="F23"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<sst xmlns="http://schemas.openxmlformats.org/spreadsheetml/2006/main" count="756" uniqueCount="350">
  <si>
    <t>＜記載に際しての注意＞　</t>
    <phoneticPr fontId="2"/>
  </si>
  <si>
    <t>必須</t>
    <rPh sb="0" eb="2">
      <t>ヒッス</t>
    </rPh>
    <phoneticPr fontId="2"/>
  </si>
  <si>
    <t>　・・・　回答必須の項目となりますので、入力漏れ等が無いよう、必ず全ての項目に回答を記載してください。</t>
    <phoneticPr fontId="2"/>
  </si>
  <si>
    <t>該当必須</t>
    <rPh sb="0" eb="2">
      <t>ガイトウ</t>
    </rPh>
    <rPh sb="2" eb="4">
      <t>ヒッス</t>
    </rPh>
    <phoneticPr fontId="2"/>
  </si>
  <si>
    <t>　・・・　条件に該当する場合は回答必須の項目となりますので、該当時は必ず回答を記載してください。</t>
    <rPh sb="30" eb="33">
      <t>ガイトウジ</t>
    </rPh>
    <rPh sb="34" eb="35">
      <t>カナラ</t>
    </rPh>
    <phoneticPr fontId="2"/>
  </si>
  <si>
    <t>2.補助対象者の事業概要</t>
    <phoneticPr fontId="2"/>
  </si>
  <si>
    <t>入力不要</t>
    <rPh sb="0" eb="2">
      <t>ニュウリョク</t>
    </rPh>
    <rPh sb="2" eb="4">
      <t>フヨウ</t>
    </rPh>
    <phoneticPr fontId="2"/>
  </si>
  <si>
    <t>　・・・　入力不要の項目（行）となります。</t>
    <rPh sb="10" eb="12">
      <t>コウモク</t>
    </rPh>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</si>
  <si>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</si>
  <si>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</si>
  <si>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1.公募申請の概要</t>
    <rPh sb="2" eb="4">
      <t>コウボ</t>
    </rPh>
    <rPh sb="4" eb="6">
      <t>シンセイ</t>
    </rPh>
    <rPh sb="7" eb="9">
      <t>ガイヨウ</t>
    </rPh>
    <phoneticPr fontId="2"/>
  </si>
  <si>
    <t>必須／
該当必須</t>
    <phoneticPr fontId="2"/>
  </si>
  <si>
    <t>記載項目</t>
  </si>
  <si>
    <t>記載に関する補足・記載例等</t>
    <rPh sb="9" eb="11">
      <t>キサイ</t>
    </rPh>
    <rPh sb="11" eb="12">
      <t>レイ</t>
    </rPh>
    <rPh sb="12" eb="13">
      <t>トウ</t>
    </rPh>
    <phoneticPr fontId="2"/>
  </si>
  <si>
    <t>申請者記載欄</t>
    <rPh sb="0" eb="3">
      <t>シンセイシャ</t>
    </rPh>
    <rPh sb="3" eb="5">
      <t>キサイ</t>
    </rPh>
    <rPh sb="5" eb="6">
      <t>ラン</t>
    </rPh>
    <phoneticPr fontId="2"/>
  </si>
  <si>
    <t>*</t>
    <phoneticPr fontId="2"/>
  </si>
  <si>
    <t>必須</t>
    <phoneticPr fontId="2"/>
  </si>
  <si>
    <t>1</t>
    <phoneticPr fontId="2"/>
  </si>
  <si>
    <t>記入日</t>
    <rPh sb="0" eb="3">
      <t>キニュウビ</t>
    </rPh>
    <phoneticPr fontId="2"/>
  </si>
  <si>
    <t>西暦で記入してください。（yyyy年mm月dd日）</t>
    <rPh sb="0" eb="2">
      <t>セイレキ</t>
    </rPh>
    <rPh sb="3" eb="5">
      <t>キニュウ</t>
    </rPh>
    <rPh sb="17" eb="18">
      <t>ネン</t>
    </rPh>
    <phoneticPr fontId="2"/>
  </si>
  <si>
    <t>2</t>
    <phoneticPr fontId="2"/>
  </si>
  <si>
    <t>補助事業者名</t>
    <phoneticPr fontId="2"/>
  </si>
  <si>
    <t>法人の場合は法人名、個人（個人事業主／被承継者）</t>
    <rPh sb="0" eb="2">
      <t>ホウジン</t>
    </rPh>
    <rPh sb="3" eb="5">
      <t>バアイ</t>
    </rPh>
    <rPh sb="6" eb="9">
      <t>ホウジンメイ</t>
    </rPh>
    <rPh sb="10" eb="12">
      <t>コジン</t>
    </rPh>
    <rPh sb="13" eb="15">
      <t>コジン</t>
    </rPh>
    <rPh sb="15" eb="18">
      <t>ジギョウヌシ</t>
    </rPh>
    <rPh sb="19" eb="23">
      <t>ヒショウケイシャ</t>
    </rPh>
    <phoneticPr fontId="2"/>
  </si>
  <si>
    <t>0330_法人名、又は、0340_個人事業主氏名</t>
    <rPh sb="9" eb="10">
      <t>マタ</t>
    </rPh>
    <phoneticPr fontId="2"/>
  </si>
  <si>
    <t>*</t>
  </si>
  <si>
    <t>2-1</t>
    <phoneticPr fontId="2"/>
  </si>
  <si>
    <t>補助事業者名（カナ）</t>
    <phoneticPr fontId="2"/>
  </si>
  <si>
    <t>の場合は氏名を記載してください。</t>
    <rPh sb="1" eb="3">
      <t>バアイ</t>
    </rPh>
    <rPh sb="4" eb="6">
      <t>シメイ</t>
    </rPh>
    <rPh sb="7" eb="9">
      <t>キサイ</t>
    </rPh>
    <phoneticPr fontId="2"/>
  </si>
  <si>
    <t>0335_法人名（カナ）、又は、0345_個人事業主氏名（カナ）</t>
    <rPh sb="13" eb="14">
      <t>マタ</t>
    </rPh>
    <phoneticPr fontId="2"/>
  </si>
  <si>
    <t>3</t>
    <phoneticPr fontId="2"/>
  </si>
  <si>
    <t>4</t>
    <phoneticPr fontId="2"/>
  </si>
  <si>
    <t>4-1</t>
    <phoneticPr fontId="2"/>
  </si>
  <si>
    <t>4-2</t>
    <phoneticPr fontId="2"/>
  </si>
  <si>
    <t>5</t>
    <phoneticPr fontId="2"/>
  </si>
  <si>
    <t>5-1</t>
    <phoneticPr fontId="2"/>
  </si>
  <si>
    <t>補助率に関する補助対象者の要件</t>
    <rPh sb="0" eb="3">
      <t>ホジョリツ</t>
    </rPh>
    <rPh sb="4" eb="5">
      <t>カン</t>
    </rPh>
    <rPh sb="7" eb="12">
      <t>ホジョタイショウシャ</t>
    </rPh>
    <rPh sb="13" eb="15">
      <t>ヨウケン</t>
    </rPh>
    <phoneticPr fontId="2"/>
  </si>
  <si>
    <t>5-2</t>
    <phoneticPr fontId="2"/>
  </si>
  <si>
    <t>補助事業期間における賃上げ実施の有無</t>
    <rPh sb="0" eb="4">
      <t>ホジョジギョウ</t>
    </rPh>
    <rPh sb="4" eb="6">
      <t>キカン</t>
    </rPh>
    <rPh sb="10" eb="12">
      <t>チンア</t>
    </rPh>
    <rPh sb="13" eb="15">
      <t>ジッシ</t>
    </rPh>
    <rPh sb="16" eb="18">
      <t>ウム</t>
    </rPh>
    <phoneticPr fontId="2"/>
  </si>
  <si>
    <t>事業計画における生産性向上要件の該当</t>
    <phoneticPr fontId="2"/>
  </si>
  <si>
    <t>申請時の交付予定額等</t>
    <rPh sb="0" eb="2">
      <t>シンセイ</t>
    </rPh>
    <rPh sb="2" eb="3">
      <t>ジ</t>
    </rPh>
    <rPh sb="4" eb="6">
      <t>コウフ</t>
    </rPh>
    <rPh sb="6" eb="8">
      <t>ヨテイ</t>
    </rPh>
    <rPh sb="8" eb="9">
      <t>ガク</t>
    </rPh>
    <rPh sb="9" eb="10">
      <t>トウ</t>
    </rPh>
    <phoneticPr fontId="2"/>
  </si>
  <si>
    <t>交付予定額については「公募申請（別紙）2」シートから自動反映されます。</t>
    <rPh sb="11" eb="13">
      <t>コウボ</t>
    </rPh>
    <phoneticPr fontId="2"/>
  </si>
  <si>
    <t>補助率（800万円以内）</t>
    <rPh sb="0" eb="3">
      <t>ホジョリツ</t>
    </rPh>
    <rPh sb="7" eb="9">
      <t>マンエン</t>
    </rPh>
    <rPh sb="9" eb="11">
      <t>イナイ</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</si>
  <si>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</si>
  <si>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入力不要</t>
    <rPh sb="0" eb="4">
      <t>ニュウリョクフヨウ</t>
    </rPh>
    <phoneticPr fontId="2"/>
  </si>
  <si>
    <t>補助上限額</t>
    <rPh sb="0" eb="5">
      <t>ホジョジョウゲンガク</t>
    </rPh>
    <phoneticPr fontId="2"/>
  </si>
  <si>
    <t>入力不要</t>
    <phoneticPr fontId="2"/>
  </si>
  <si>
    <t>交付予定額（事業費）　※単位：円</t>
    <rPh sb="0" eb="4">
      <t>コウフヨテイ</t>
    </rPh>
    <rPh sb="4" eb="5">
      <t>ガク</t>
    </rPh>
    <rPh sb="6" eb="9">
      <t>ジギョウヒ</t>
    </rPh>
    <rPh sb="12" eb="14">
      <t>タンイ</t>
    </rPh>
    <rPh sb="15" eb="16">
      <t>エン</t>
    </rPh>
    <phoneticPr fontId="2"/>
  </si>
  <si>
    <t>（同上）</t>
    <rPh sb="1" eb="3">
      <t>ドウジョウ</t>
    </rPh>
    <phoneticPr fontId="2"/>
  </si>
  <si>
    <t>5020_事業費の交付予定額（単位：円）</t>
    <phoneticPr fontId="2"/>
  </si>
  <si>
    <t>交付予定額（廃業費）　※単位：円</t>
    <rPh sb="0" eb="4">
      <t>コウフヨテイ</t>
    </rPh>
    <rPh sb="4" eb="5">
      <t>ガク</t>
    </rPh>
    <rPh sb="6" eb="8">
      <t>ハイギョウ</t>
    </rPh>
    <rPh sb="8" eb="9">
      <t>ヒ</t>
    </rPh>
    <rPh sb="12" eb="14">
      <t>タンイ</t>
    </rPh>
    <rPh sb="15" eb="16">
      <t>エン</t>
    </rPh>
    <phoneticPr fontId="2"/>
  </si>
  <si>
    <t>5420_廃業費の交付予定額（単位：円）</t>
    <phoneticPr fontId="2"/>
  </si>
  <si>
    <t>合計：交付予定額（単位：円）</t>
    <phoneticPr fontId="2"/>
  </si>
  <si>
    <t>5820_合計：交付予定額（単位：円）</t>
    <phoneticPr fontId="2"/>
  </si>
  <si>
    <t>youkaku</t>
    <phoneticPr fontId="2"/>
  </si>
  <si>
    <t>記載項目</t>
    <rPh sb="0" eb="4">
      <t>キサイコウモク</t>
    </rPh>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</si>
  <si>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④所在する市区町村及び近接する市区町村地域、又は所在する市区町村及び近接する市区町村地域以外の地域への売上（域外販売）が多い(※2)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</si>
  <si>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t>上記項目で選択した①～⑥について、各番号に該当する根拠をそれぞれ記載してください。
※数値や裏付けとなる事実を交えて定量的・具体的に記載すること。
※既存事業に加えて、生産性向上等に係る取組によって効果が期待できる貢献内容（該当番号）がある場合は、該当番号と期待できる貢献内容を具体的に記載してください。</t>
    <rPh sb="2" eb="4">
      <t>コウモク</t>
    </rPh>
    <rPh sb="5" eb="7">
      <t>センタク</t>
    </rPh>
    <rPh sb="17" eb="20">
      <t>カクバンゴウ</t>
    </rPh>
    <rPh sb="85" eb="88">
      <t>セイサンセイ</t>
    </rPh>
    <rPh sb="88" eb="91">
      <t>コウジョウトウ</t>
    </rPh>
    <rPh sb="92" eb="93">
      <t>カカ</t>
    </rPh>
    <rPh sb="94" eb="96">
      <t>トリクミ</t>
    </rPh>
    <rPh sb="100" eb="102">
      <t>コウカ</t>
    </rPh>
    <rPh sb="103" eb="105">
      <t>キタイ</t>
    </rPh>
    <rPh sb="108" eb="110">
      <t>コウケン</t>
    </rPh>
    <rPh sb="110" eb="112">
      <t>ナイヨウ</t>
    </rPh>
    <rPh sb="113" eb="115">
      <t>ガイトウ</t>
    </rPh>
    <rPh sb="115" eb="117">
      <t>バンゴウ</t>
    </rPh>
    <rPh sb="121" eb="123">
      <t>バアイ</t>
    </rPh>
    <rPh sb="125" eb="127">
      <t>ガイトウ</t>
    </rPh>
    <rPh sb="127" eb="129">
      <t>バンゴウ</t>
    </rPh>
    <rPh sb="130" eb="132">
      <t>キタイ</t>
    </rPh>
    <rPh sb="135" eb="139">
      <t>コウケンナイヨウ</t>
    </rPh>
    <rPh sb="140" eb="143">
      <t>グタイテキ</t>
    </rPh>
    <rPh sb="144" eb="146">
      <t>キサイ</t>
    </rPh>
    <phoneticPr fontId="2"/>
  </si>
  <si>
    <t>事業承継の経緯</t>
    <phoneticPr fontId="2"/>
  </si>
  <si>
    <t>事業を承継する理由、時期、手法等、事業承継の経緯について記載してください。</t>
    <rPh sb="17" eb="19">
      <t>ジギョウ</t>
    </rPh>
    <rPh sb="19" eb="21">
      <t>ショウケイ</t>
    </rPh>
    <rPh sb="22" eb="24">
      <t>ケイイ</t>
    </rPh>
    <phoneticPr fontId="2"/>
  </si>
  <si>
    <t>3.生産性向上等に係る取組の概要・詳細</t>
    <rPh sb="2" eb="7">
      <t>セイサンセイコウジョウ</t>
    </rPh>
    <rPh sb="7" eb="8">
      <t>トウ</t>
    </rPh>
    <rPh sb="9" eb="10">
      <t>カカ</t>
    </rPh>
    <rPh sb="11" eb="13">
      <t>トリクミ</t>
    </rPh>
    <rPh sb="14" eb="16">
      <t>ガイヨウ</t>
    </rPh>
    <rPh sb="17" eb="19">
      <t>ショウサイ</t>
    </rPh>
    <phoneticPr fontId="2"/>
  </si>
  <si>
    <t>生産性向上等に係る取組の概要</t>
    <rPh sb="0" eb="3">
      <t>セイサンセイ</t>
    </rPh>
    <rPh sb="3" eb="6">
      <t>コウジョウトウ</t>
    </rPh>
    <rPh sb="7" eb="8">
      <t>カカ</t>
    </rPh>
    <rPh sb="9" eb="11">
      <t>トリクミ</t>
    </rPh>
    <rPh sb="12" eb="14">
      <t>ガイヨウ</t>
    </rPh>
    <phoneticPr fontId="2"/>
  </si>
  <si>
    <t>以下（2.生産性向上等に係る取組の詳細）の内容を踏まえて、生産性向上等に係る取組の概要を30～100字程度で記載してください。</t>
    <rPh sb="5" eb="8">
      <t>セイサンセイ</t>
    </rPh>
    <rPh sb="8" eb="10">
      <t>コウジョウ</t>
    </rPh>
    <rPh sb="29" eb="32">
      <t>セイサンセイ</t>
    </rPh>
    <rPh sb="32" eb="34">
      <t>コウジョウ</t>
    </rPh>
    <phoneticPr fontId="2"/>
  </si>
  <si>
    <t>生産性向上等に係る取組の詳細</t>
    <rPh sb="0" eb="3">
      <t>セイサンセイ</t>
    </rPh>
    <rPh sb="3" eb="5">
      <t>コウジョウ</t>
    </rPh>
    <rPh sb="5" eb="6">
      <t>トウ</t>
    </rPh>
    <rPh sb="7" eb="8">
      <t>カカ</t>
    </rPh>
    <rPh sb="9" eb="11">
      <t>トリクミ</t>
    </rPh>
    <rPh sb="12" eb="14">
      <t>ショウサイ</t>
    </rPh>
    <phoneticPr fontId="2"/>
  </si>
  <si>
    <r>
      <t>生産性向上等に係る取組（</t>
    </r>
    <r>
      <rPr>
        <u/>
        <sz val="10"/>
        <color theme="1"/>
        <rFont val="Yu Gothic UI"/>
        <family val="3"/>
        <charset val="128"/>
      </rPr>
      <t>以下、「取組」とする。</t>
    </r>
    <r>
      <rPr>
        <sz val="10"/>
        <color theme="1"/>
        <rFont val="Yu Gothic UI"/>
        <family val="3"/>
        <charset val="128"/>
      </rPr>
      <t>）について記載してください。</t>
    </r>
    <rPh sb="0" eb="3">
      <t>セイサンセイ</t>
    </rPh>
    <rPh sb="3" eb="5">
      <t>コウジョウ</t>
    </rPh>
    <phoneticPr fontId="2"/>
  </si>
  <si>
    <t>取組の内容（スキーム / ビジネスモデル / 設備投資等）</t>
    <rPh sb="0" eb="2">
      <t>トリクミ</t>
    </rPh>
    <rPh sb="3" eb="5">
      <t>ナイヨウ</t>
    </rPh>
    <rPh sb="19" eb="20">
      <t>トウ</t>
    </rPh>
    <rPh sb="23" eb="27">
      <t>セツビトウシ</t>
    </rPh>
    <phoneticPr fontId="2"/>
  </si>
  <si>
    <t>取組の具体的な内容（事業スキームやビジネスモデル、設備投資等）を記載してください。
なお、「生産性向上等に係る取組」とは、補助事業計画期間における付加価値額（又は従業員一人当たりの付加価値額）が年平均成長率3％以上の達成が見込まれる取組を指します。</t>
    <rPh sb="25" eb="29">
      <t>セツビトウシ</t>
    </rPh>
    <rPh sb="47" eb="50">
      <t>セイサンセイ</t>
    </rPh>
    <rPh sb="50" eb="52">
      <t>コウジョウ</t>
    </rPh>
    <rPh sb="52" eb="53">
      <t>トウ</t>
    </rPh>
    <rPh sb="54" eb="55">
      <t>カカ</t>
    </rPh>
    <rPh sb="56" eb="58">
      <t>トリクミ</t>
    </rPh>
    <rPh sb="109" eb="111">
      <t>タッセイ</t>
    </rPh>
    <rPh sb="112" eb="114">
      <t>ミコ</t>
    </rPh>
    <rPh sb="117" eb="119">
      <t>トリクミ</t>
    </rPh>
    <rPh sb="120" eb="121">
      <t>サ</t>
    </rPh>
    <phoneticPr fontId="2"/>
  </si>
  <si>
    <t>2-1-1</t>
    <phoneticPr fontId="2"/>
  </si>
  <si>
    <t>取組の実施場所</t>
    <rPh sb="3" eb="5">
      <t>ジッシ</t>
    </rPh>
    <rPh sb="5" eb="7">
      <t>バショ</t>
    </rPh>
    <phoneticPr fontId="2"/>
  </si>
  <si>
    <t>生産性向上等に係る取組の実施場所を記載してください（複数の場合は列挙）。
例：自社（本社）、○○工場、等
実施場所が自社以外に及ぶ場合は、その理由も併せて記載してください。</t>
    <rPh sb="0" eb="3">
      <t>セイサンセイ</t>
    </rPh>
    <rPh sb="3" eb="5">
      <t>コウジョウ</t>
    </rPh>
    <rPh sb="5" eb="6">
      <t>トウ</t>
    </rPh>
    <rPh sb="7" eb="8">
      <t>カカ</t>
    </rPh>
    <rPh sb="9" eb="11">
      <t>トリクミ</t>
    </rPh>
    <rPh sb="12" eb="14">
      <t>ジッシ</t>
    </rPh>
    <rPh sb="14" eb="16">
      <t>バショ</t>
    </rPh>
    <rPh sb="17" eb="19">
      <t>キサイ</t>
    </rPh>
    <rPh sb="26" eb="28">
      <t>フクスウ</t>
    </rPh>
    <rPh sb="29" eb="31">
      <t>バアイ</t>
    </rPh>
    <rPh sb="32" eb="34">
      <t>レッキョ</t>
    </rPh>
    <rPh sb="37" eb="38">
      <t>レイ</t>
    </rPh>
    <rPh sb="39" eb="41">
      <t>ジシャ</t>
    </rPh>
    <rPh sb="42" eb="44">
      <t>ホンシャ</t>
    </rPh>
    <rPh sb="48" eb="50">
      <t>コウジョウ</t>
    </rPh>
    <rPh sb="51" eb="52">
      <t>トウ</t>
    </rPh>
    <rPh sb="53" eb="55">
      <t>ジッシ</t>
    </rPh>
    <rPh sb="55" eb="57">
      <t>バショ</t>
    </rPh>
    <rPh sb="58" eb="60">
      <t>ジシャ</t>
    </rPh>
    <rPh sb="60" eb="62">
      <t>イガイ</t>
    </rPh>
    <rPh sb="63" eb="64">
      <t>オヨ</t>
    </rPh>
    <rPh sb="65" eb="67">
      <t>バアイ</t>
    </rPh>
    <rPh sb="71" eb="73">
      <t>リユウ</t>
    </rPh>
    <rPh sb="74" eb="75">
      <t>アワ</t>
    </rPh>
    <rPh sb="77" eb="79">
      <t>キサイ</t>
    </rPh>
    <phoneticPr fontId="2"/>
  </si>
  <si>
    <t>2-1-2</t>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</si>
  <si>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</si>
  <si>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</si>
  <si>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t>2-1-3</t>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</si>
  <si>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</si>
  <si>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</si>
  <si>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2-2</t>
    <phoneticPr fontId="2"/>
  </si>
  <si>
    <t>取組の目的・必要性</t>
    <rPh sb="3" eb="5">
      <t>モクテキ</t>
    </rPh>
    <rPh sb="6" eb="9">
      <t>ヒツヨウセイ</t>
    </rPh>
    <phoneticPr fontId="2"/>
  </si>
  <si>
    <t>今回の生産性向上等に係る取組が、対象会社・事業の成長及び地域経済の発展等にどのように資するものであるか具体的に記載してください。</t>
    <rPh sb="0" eb="2">
      <t>コンカイ</t>
    </rPh>
    <rPh sb="3" eb="9">
      <t>セイサンセイコウジョウトウ</t>
    </rPh>
    <rPh sb="10" eb="11">
      <t>カカ</t>
    </rPh>
    <rPh sb="12" eb="14">
      <t>トリクミ</t>
    </rPh>
    <rPh sb="16" eb="20">
      <t>タイショウカイシャ</t>
    </rPh>
    <rPh sb="21" eb="23">
      <t>ジギョウ</t>
    </rPh>
    <rPh sb="24" eb="26">
      <t>セイチョウ</t>
    </rPh>
    <rPh sb="26" eb="27">
      <t>オヨ</t>
    </rPh>
    <rPh sb="28" eb="32">
      <t>チイキケイザイ</t>
    </rPh>
    <rPh sb="33" eb="36">
      <t>ハッテントウ</t>
    </rPh>
    <rPh sb="42" eb="43">
      <t>シ</t>
    </rPh>
    <rPh sb="51" eb="54">
      <t>グタイテキ</t>
    </rPh>
    <rPh sb="55" eb="57">
      <t>キサイ</t>
    </rPh>
    <phoneticPr fontId="2"/>
  </si>
  <si>
    <t>2-3</t>
    <phoneticPr fontId="2"/>
  </si>
  <si>
    <t>被承継者より承継する事業の強みや特徴の、取組への活用</t>
    <rPh sb="0" eb="4">
      <t>ヒショウケイシャ</t>
    </rPh>
    <rPh sb="6" eb="8">
      <t>ショウケイ</t>
    </rPh>
    <rPh sb="10" eb="12">
      <t>ジギョウ</t>
    </rPh>
    <rPh sb="20" eb="22">
      <t>トリクミ</t>
    </rPh>
    <phoneticPr fontId="2"/>
  </si>
  <si>
    <t>被承継者から承継する事業の強みや特徴・経営資源を、生産性向上等に係る取組の中でどのように活用するかについて記載してください。
※引き継いだ経営資源が活用されていないと判断された場合、補助対象外とみなされる可能性があります。</t>
    <rPh sb="19" eb="23">
      <t>ケイエイシゲン</t>
    </rPh>
    <rPh sb="65" eb="66">
      <t>ヒ</t>
    </rPh>
    <rPh sb="67" eb="68">
      <t>ツ</t>
    </rPh>
    <rPh sb="70" eb="74">
      <t>ケイエイシゲン</t>
    </rPh>
    <rPh sb="75" eb="77">
      <t>カツヨウ</t>
    </rPh>
    <rPh sb="84" eb="86">
      <t>ハンダン</t>
    </rPh>
    <rPh sb="89" eb="91">
      <t>バアイ</t>
    </rPh>
    <rPh sb="92" eb="96">
      <t>ホジョタイショウ</t>
    </rPh>
    <rPh sb="96" eb="97">
      <t>ガイ</t>
    </rPh>
    <rPh sb="103" eb="106">
      <t>カノウセイ</t>
    </rPh>
    <phoneticPr fontId="2"/>
  </si>
  <si>
    <t>2-4</t>
    <phoneticPr fontId="2"/>
  </si>
  <si>
    <t>取組の実現可能性</t>
    <rPh sb="0" eb="2">
      <t>トリクミ</t>
    </rPh>
    <rPh sb="3" eb="8">
      <t>ジツゲンカノウセイ</t>
    </rPh>
    <phoneticPr fontId="2"/>
  </si>
  <si>
    <t>取組を通して提供される商品・サービスのコンセプト及びその具体化までの手法やプロセスを具体的に記載してください。</t>
    <rPh sb="0" eb="2">
      <t>トリクミ</t>
    </rPh>
    <rPh sb="3" eb="4">
      <t>トオ</t>
    </rPh>
    <rPh sb="6" eb="8">
      <t>テイキョウ</t>
    </rPh>
    <rPh sb="11" eb="13">
      <t>ショウヒン</t>
    </rPh>
    <rPh sb="24" eb="25">
      <t>オヨ</t>
    </rPh>
    <rPh sb="28" eb="31">
      <t>グタイカ</t>
    </rPh>
    <rPh sb="34" eb="36">
      <t>シュホウ</t>
    </rPh>
    <rPh sb="42" eb="45">
      <t>グタイテキ</t>
    </rPh>
    <rPh sb="46" eb="48">
      <t>キサイ</t>
    </rPh>
    <phoneticPr fontId="2"/>
  </si>
  <si>
    <t>2-5</t>
    <phoneticPr fontId="2"/>
  </si>
  <si>
    <t>取組の収益性</t>
    <rPh sb="0" eb="2">
      <t>トリクミ</t>
    </rPh>
    <rPh sb="3" eb="6">
      <t>シュウエキセイ</t>
    </rPh>
    <phoneticPr fontId="2"/>
  </si>
  <si>
    <t>取組の対象（ターゲット）となる顧客や市場、商品・サービス等に対するニーズ、競合として想定される商品・サービス（又は事業者の属性等）、競合との差別化方策・優位性確保のための手法につき具体的に記載してください。</t>
    <rPh sb="18" eb="20">
      <t>シジョウ</t>
    </rPh>
    <rPh sb="21" eb="23">
      <t>ショウヒン</t>
    </rPh>
    <rPh sb="28" eb="29">
      <t>トウ</t>
    </rPh>
    <rPh sb="30" eb="31">
      <t>タイ</t>
    </rPh>
    <rPh sb="66" eb="68">
      <t>キョウゴウ</t>
    </rPh>
    <rPh sb="70" eb="73">
      <t>サベツカ</t>
    </rPh>
    <rPh sb="73" eb="75">
      <t>ホウサク</t>
    </rPh>
    <rPh sb="76" eb="79">
      <t>ユウイセイ</t>
    </rPh>
    <rPh sb="79" eb="81">
      <t>カクホ</t>
    </rPh>
    <rPh sb="85" eb="87">
      <t>シュホウ</t>
    </rPh>
    <rPh sb="90" eb="93">
      <t>グタイテキ</t>
    </rPh>
    <rPh sb="94" eb="96">
      <t>キサイ</t>
    </rPh>
    <phoneticPr fontId="2"/>
  </si>
  <si>
    <t>2-6</t>
    <phoneticPr fontId="2"/>
  </si>
  <si>
    <t>取組の継続性</t>
    <rPh sb="0" eb="2">
      <t>トリクミ</t>
    </rPh>
    <rPh sb="3" eb="6">
      <t>ケイゾクセイ</t>
    </rPh>
    <phoneticPr fontId="2"/>
  </si>
  <si>
    <t>取組の実施に際し、計画通りに進まない場合も事業を継続するための対策として想定している事項を具体的に記載してください。</t>
    <rPh sb="0" eb="2">
      <t>トリクミ</t>
    </rPh>
    <rPh sb="3" eb="5">
      <t>ジッシ</t>
    </rPh>
    <rPh sb="6" eb="7">
      <t>サイ</t>
    </rPh>
    <rPh sb="9" eb="12">
      <t>ケイカクドオ</t>
    </rPh>
    <rPh sb="14" eb="15">
      <t>スス</t>
    </rPh>
    <rPh sb="18" eb="20">
      <t>バアイ</t>
    </rPh>
    <rPh sb="21" eb="23">
      <t>ジギョウ</t>
    </rPh>
    <rPh sb="24" eb="26">
      <t>ケイゾク</t>
    </rPh>
    <rPh sb="31" eb="33">
      <t>タイサク</t>
    </rPh>
    <rPh sb="36" eb="38">
      <t>ソウテイ</t>
    </rPh>
    <rPh sb="42" eb="44">
      <t>ジコウ</t>
    </rPh>
    <rPh sb="45" eb="48">
      <t>グタイテキ</t>
    </rPh>
    <rPh sb="49" eb="51">
      <t>キサイ</t>
    </rPh>
    <phoneticPr fontId="2"/>
  </si>
  <si>
    <t>4.生産性向上等に係る取組における実施体制（人員）</t>
    <rPh sb="2" eb="5">
      <t>セイサンセイ</t>
    </rPh>
    <rPh sb="5" eb="7">
      <t>コウジョウ</t>
    </rPh>
    <rPh sb="7" eb="8">
      <t>トウ</t>
    </rPh>
    <rPh sb="9" eb="10">
      <t>カカ</t>
    </rPh>
    <rPh sb="11" eb="13">
      <t>トリクミ</t>
    </rPh>
    <rPh sb="17" eb="19">
      <t>ジッシ</t>
    </rPh>
    <rPh sb="19" eb="21">
      <t>タイセイ</t>
    </rPh>
    <rPh sb="22" eb="24">
      <t>ジンイン</t>
    </rPh>
    <phoneticPr fontId="2"/>
  </si>
  <si>
    <r>
      <rPr>
        <sz val="10"/>
        <color theme="0"/>
        <rFont val="Yu Gothic UI"/>
        <family val="3"/>
        <charset val="128"/>
      </rPr>
      <t>記載項目</t>
    </r>
  </si>
  <si>
    <t>承継者（承継予定者）の経歴等</t>
    <rPh sb="0" eb="3">
      <t>ショウケイシャ</t>
    </rPh>
    <rPh sb="4" eb="9">
      <t>ショウケイヨテイシャ</t>
    </rPh>
    <rPh sb="11" eb="13">
      <t>ケイレキ</t>
    </rPh>
    <rPh sb="13" eb="14">
      <t>トウ</t>
    </rPh>
    <phoneticPr fontId="2"/>
  </si>
  <si>
    <t>承継予定者の経歴について、以下の内容を記載してください。</t>
    <rPh sb="0" eb="5">
      <t>ショウケイヨテイシャ</t>
    </rPh>
    <phoneticPr fontId="2"/>
  </si>
  <si>
    <t>1-1</t>
    <phoneticPr fontId="2"/>
  </si>
  <si>
    <t>直近の経歴</t>
    <phoneticPr fontId="2"/>
  </si>
  <si>
    <t>本項目については記載必須となりますので、必ず記載してください。</t>
    <phoneticPr fontId="2"/>
  </si>
  <si>
    <t>1-1-1</t>
    <phoneticPr fontId="2"/>
  </si>
  <si>
    <t>経歴に従事した期間</t>
    <rPh sb="0" eb="2">
      <t>ケイレキ</t>
    </rPh>
    <rPh sb="3" eb="5">
      <t>ジュウジ</t>
    </rPh>
    <rPh sb="7" eb="9">
      <t>キカン</t>
    </rPh>
    <phoneticPr fontId="2"/>
  </si>
  <si>
    <t>該当経歴の従事期間（XXXX年XX月～XXXX年XX月）を記載してください。</t>
    <rPh sb="0" eb="2">
      <t>ガイトウ</t>
    </rPh>
    <rPh sb="2" eb="4">
      <t>ケイレキ</t>
    </rPh>
    <rPh sb="5" eb="7">
      <t>ジュウジ</t>
    </rPh>
    <rPh sb="7" eb="9">
      <t>キカン</t>
    </rPh>
    <rPh sb="14" eb="15">
      <t>ネン</t>
    </rPh>
    <rPh sb="17" eb="18">
      <t>ガツ</t>
    </rPh>
    <rPh sb="23" eb="24">
      <t>ネン</t>
    </rPh>
    <rPh sb="26" eb="27">
      <t>ガツ</t>
    </rPh>
    <rPh sb="29" eb="31">
      <t>キサイ</t>
    </rPh>
    <phoneticPr fontId="2"/>
  </si>
  <si>
    <t>1-1-2</t>
    <phoneticPr fontId="2"/>
  </si>
  <si>
    <t>経歴内容</t>
    <phoneticPr fontId="2"/>
  </si>
  <si>
    <t>具体的な経歴（肩書や職位等）に加えて、本経歴を通じて取得した人脈、能力、資格等につき、取組に関連するものがあれば併せて記載してください。</t>
    <phoneticPr fontId="2"/>
  </si>
  <si>
    <t>1-2</t>
    <phoneticPr fontId="2"/>
  </si>
  <si>
    <t>（複数経歴がある場合）経歴2</t>
    <phoneticPr fontId="2"/>
  </si>
  <si>
    <t>対象となる経歴がある場合は記載してください。</t>
    <phoneticPr fontId="2"/>
  </si>
  <si>
    <t>1-2-1</t>
    <phoneticPr fontId="2"/>
  </si>
  <si>
    <t>1-2-2</t>
    <phoneticPr fontId="2"/>
  </si>
  <si>
    <t>1-3</t>
    <phoneticPr fontId="2"/>
  </si>
  <si>
    <t>（複数経歴がある場合）経歴3</t>
    <phoneticPr fontId="2"/>
  </si>
  <si>
    <t>1-3-1</t>
    <phoneticPr fontId="2"/>
  </si>
  <si>
    <t>1-3-2</t>
    <phoneticPr fontId="2"/>
  </si>
  <si>
    <t>1-4</t>
    <phoneticPr fontId="2"/>
  </si>
  <si>
    <t>取組における承継予定者の経験の活用</t>
    <rPh sb="6" eb="11">
      <t>ショウケイヨテイシャ</t>
    </rPh>
    <phoneticPr fontId="2"/>
  </si>
  <si>
    <t>承継予定者の経験（職歴・研究歴・人脈等）が取組を実施するためにどのように役立つか、について記載してください。</t>
    <rPh sb="2" eb="5">
      <t>ヨテイシャ</t>
    </rPh>
    <phoneticPr fontId="2"/>
  </si>
  <si>
    <t>承継予定者の要件</t>
    <rPh sb="0" eb="5">
      <t>ショウケイヨテイシャ</t>
    </rPh>
    <phoneticPr fontId="2"/>
  </si>
  <si>
    <t>承継予定者が本補助金の要件を充足しているかについて、以下を記載してください。</t>
    <rPh sb="0" eb="5">
      <t>ショウケイヨテイシャ</t>
    </rPh>
    <rPh sb="6" eb="10">
      <t>ホンホジョキン</t>
    </rPh>
    <rPh sb="11" eb="13">
      <t>ヨウケン</t>
    </rPh>
    <rPh sb="14" eb="16">
      <t>ジュウソク</t>
    </rPh>
    <rPh sb="26" eb="28">
      <t>イカ</t>
    </rPh>
    <phoneticPr fontId="2"/>
  </si>
  <si>
    <t>承継予定者の要件充足状況</t>
    <rPh sb="0" eb="5">
      <t>ショウケイヨテイシャ</t>
    </rPh>
    <rPh sb="6" eb="8">
      <t>ヨウケン</t>
    </rPh>
    <phoneticPr fontId="2"/>
  </si>
  <si>
    <t>承継予定者として充足する必要がある以下①～④の要件を確認の上、該当する要件の番号を1つ選択してください。
※複数の条件に該当する場合は、公募申請時に要件充足を証明する書類と対応する要件をいずれか1つ選択してください。
① 対象会社の会社法上の役員として 3 年以上の経験を有する者
【提出書類】履歴事項全部証明書（承継者の役員就任期間が確認できるもの）
② 対象会社・個人事業に継続して 3 年以上雇用され業務に従事した経験を有する者
【提出書類】労働条件通知書又は雇用契約書 / 賃金台帳等、賃金に支払いが確認できるもの
③ 対象会社の会社法上の役員及び雇用され業務に従事した経験を通算 3 年以上有する者
【提出書類】履歴事項全部証明書（承継者の役員就任期間が確認できるもの） / 労働条件通知書又は雇用契約書 / 賃金台帳等、賃金に支払いが確認できるもの
④ 被承継者の親族であり、対象会社の代表の経験が無い者
【提出書類】親族関係図（任意様式）
承継予定者が以下のいずれかに該当することを確認できること。
①　法人
・対象会社の会社法上の役員として 3 年以上の経験を有する者
・対象会社に継続して 3 年以上雇用され業務に従事した経験を有する者
・対象会社の会社法上の役員及び雇用され業務に従事した経験を通算3年以上有する者
・被承継者の親族であり、対象会社の代表経験が無い者
②　個人事業主
・個人事業に継続して 3 年以上雇用され業務に従事した経験を有する者
・被承継者の親族であること、ただし過去に承継対象事業の代表経験が無い者</t>
    <phoneticPr fontId="2"/>
  </si>
  <si>
    <t>該当期間</t>
    <rPh sb="0" eb="2">
      <t>ガイトウ</t>
    </rPh>
    <rPh sb="2" eb="4">
      <t>キカン</t>
    </rPh>
    <phoneticPr fontId="2"/>
  </si>
  <si>
    <t>上記選択肢にて回答した承継予定者要件に対応する該当期間（XXXX年XX月～XXXX年XX月）を記載してください。</t>
    <rPh sb="0" eb="2">
      <t>ジョウキ</t>
    </rPh>
    <rPh sb="2" eb="5">
      <t>センタクシ</t>
    </rPh>
    <rPh sb="7" eb="9">
      <t>カイトウ</t>
    </rPh>
    <rPh sb="11" eb="16">
      <t>ショウケイヨテイシャ</t>
    </rPh>
    <rPh sb="16" eb="18">
      <t>ヨウケン</t>
    </rPh>
    <rPh sb="19" eb="21">
      <t>タイオウ</t>
    </rPh>
    <rPh sb="23" eb="25">
      <t>ガイトウ</t>
    </rPh>
    <rPh sb="25" eb="27">
      <t>キカン</t>
    </rPh>
    <rPh sb="47" eb="49">
      <t>キサイ</t>
    </rPh>
    <phoneticPr fontId="2"/>
  </si>
  <si>
    <t>その他の人員等体制について</t>
  </si>
  <si>
    <t>従業員や事業パートナー等の実施体制について、以下記載してください。</t>
    <phoneticPr fontId="2"/>
  </si>
  <si>
    <t>3-1</t>
    <phoneticPr fontId="2"/>
  </si>
  <si>
    <t>取組に必要な人員の確保状況</t>
    <phoneticPr fontId="2"/>
  </si>
  <si>
    <t>現時点での、取組に必要な人員（従業員等、補助対象事業の従事者）の確保状況を回答してください。</t>
    <rPh sb="0" eb="3">
      <t>ゲンジテン</t>
    </rPh>
    <rPh sb="6" eb="8">
      <t>トリクミ</t>
    </rPh>
    <rPh sb="9" eb="11">
      <t>ヒツヨウ</t>
    </rPh>
    <rPh sb="12" eb="14">
      <t>ジンイン</t>
    </rPh>
    <rPh sb="15" eb="19">
      <t>ジュウギョウイントウ</t>
    </rPh>
    <rPh sb="20" eb="22">
      <t>ホジョ</t>
    </rPh>
    <rPh sb="22" eb="24">
      <t>タイショウ</t>
    </rPh>
    <rPh sb="24" eb="26">
      <t>ジギョウ</t>
    </rPh>
    <rPh sb="27" eb="30">
      <t>ジュウジシャ</t>
    </rPh>
    <rPh sb="32" eb="34">
      <t>カクホ</t>
    </rPh>
    <rPh sb="34" eb="36">
      <t>ジョウキョウ</t>
    </rPh>
    <rPh sb="37" eb="39">
      <t>カイトウ</t>
    </rPh>
    <phoneticPr fontId="2"/>
  </si>
  <si>
    <t>3-1-1</t>
    <phoneticPr fontId="2"/>
  </si>
  <si>
    <t>取組に従事する従業員数</t>
    <rPh sb="0" eb="2">
      <t>トリクミ</t>
    </rPh>
    <rPh sb="3" eb="5">
      <t>ジュウジ</t>
    </rPh>
    <rPh sb="7" eb="10">
      <t>ジュウギョウイン</t>
    </rPh>
    <rPh sb="10" eb="11">
      <t>スウ</t>
    </rPh>
    <phoneticPr fontId="2"/>
  </si>
  <si>
    <t>補助事業期間中に、取組に従事する従業員数を記載してください。
※従業員とは正社員に準ずる雇用形態に属する者として計算。※概算も可</t>
    <rPh sb="0" eb="4">
      <t>ホジョジギョウ</t>
    </rPh>
    <rPh sb="4" eb="6">
      <t>キカン</t>
    </rPh>
    <rPh sb="6" eb="7">
      <t>チュウ</t>
    </rPh>
    <rPh sb="9" eb="11">
      <t>トリクミ</t>
    </rPh>
    <rPh sb="12" eb="14">
      <t>ジュウジ</t>
    </rPh>
    <rPh sb="16" eb="19">
      <t>ジュウギョウイン</t>
    </rPh>
    <rPh sb="19" eb="20">
      <t>スウ</t>
    </rPh>
    <rPh sb="21" eb="23">
      <t>キサイ</t>
    </rPh>
    <rPh sb="32" eb="35">
      <t>ジュウギョウイン</t>
    </rPh>
    <rPh sb="37" eb="40">
      <t>セイシャイン</t>
    </rPh>
    <rPh sb="41" eb="42">
      <t>ジュン</t>
    </rPh>
    <rPh sb="44" eb="46">
      <t>コヨウ</t>
    </rPh>
    <rPh sb="46" eb="48">
      <t>ケイタイ</t>
    </rPh>
    <rPh sb="49" eb="50">
      <t>ゾク</t>
    </rPh>
    <rPh sb="52" eb="53">
      <t>モノ</t>
    </rPh>
    <rPh sb="56" eb="58">
      <t>ケイサン</t>
    </rPh>
    <rPh sb="60" eb="62">
      <t>ガイサン</t>
    </rPh>
    <rPh sb="63" eb="64">
      <t>カ</t>
    </rPh>
    <phoneticPr fontId="2"/>
  </si>
  <si>
    <t>3-1-2</t>
    <phoneticPr fontId="2"/>
  </si>
  <si>
    <t>取組に従事するパート・アルバイト数</t>
    <rPh sb="0" eb="2">
      <t>トリクミ</t>
    </rPh>
    <rPh sb="3" eb="5">
      <t>ジュウジ</t>
    </rPh>
    <phoneticPr fontId="2"/>
  </si>
  <si>
    <t>補助事業期間中に、取組に従事するパート・アルバイト数を記載してください。 
※概算も可</t>
    <phoneticPr fontId="2"/>
  </si>
  <si>
    <t>事業パートナー等とのネットワーク構築状況</t>
    <rPh sb="7" eb="8">
      <t>トウ</t>
    </rPh>
    <rPh sb="16" eb="18">
      <t>コウチク</t>
    </rPh>
    <rPh sb="18" eb="20">
      <t>ジョウキョウ</t>
    </rPh>
    <phoneticPr fontId="2"/>
  </si>
  <si>
    <t>事業パートナー等とのネットワーク構築状況について、記載してください。</t>
    <phoneticPr fontId="2"/>
  </si>
  <si>
    <t>生産性向上等に係る取組における事業パートナー（外注先、仕入先、販売先、社外専門家等）とのネットワーク構築状況を、選択肢から回答してください。</t>
    <rPh sb="0" eb="3">
      <t>セイサンセイ</t>
    </rPh>
    <rPh sb="3" eb="5">
      <t>コウジョウ</t>
    </rPh>
    <rPh sb="5" eb="6">
      <t>トウ</t>
    </rPh>
    <rPh sb="7" eb="8">
      <t>カカ</t>
    </rPh>
    <rPh sb="9" eb="11">
      <t>トリクミ</t>
    </rPh>
    <rPh sb="15" eb="17">
      <t>ジギョウ</t>
    </rPh>
    <rPh sb="23" eb="26">
      <t>ガイチュウサキ</t>
    </rPh>
    <rPh sb="27" eb="30">
      <t>シイレサキ</t>
    </rPh>
    <rPh sb="31" eb="34">
      <t>ハンバイサキ</t>
    </rPh>
    <rPh sb="35" eb="37">
      <t>シャガイ</t>
    </rPh>
    <rPh sb="37" eb="40">
      <t>センモンカ</t>
    </rPh>
    <rPh sb="40" eb="41">
      <t>トウ</t>
    </rPh>
    <rPh sb="50" eb="52">
      <t>コウチク</t>
    </rPh>
    <rPh sb="52" eb="54">
      <t>ジョウキョウ</t>
    </rPh>
    <rPh sb="56" eb="59">
      <t>センタクシ</t>
    </rPh>
    <rPh sb="61" eb="63">
      <t>カイトウ</t>
    </rPh>
    <phoneticPr fontId="2"/>
  </si>
  <si>
    <t>構築している（今後構築予定の）ネットワークの詳細</t>
    <rPh sb="0" eb="2">
      <t>コウチク</t>
    </rPh>
    <rPh sb="7" eb="9">
      <t>コンゴ</t>
    </rPh>
    <rPh sb="9" eb="11">
      <t>コウチク</t>
    </rPh>
    <rPh sb="11" eb="13">
      <t>ヨテイ</t>
    </rPh>
    <rPh sb="22" eb="24">
      <t>ショウサイ</t>
    </rPh>
    <phoneticPr fontId="2"/>
  </si>
  <si>
    <t>上記回答の補足として、構築している（又は構築を要する）ネットワークの詳細につき、対象となる事業パートナーの属性（外注先等）を明確にした上で記載してください。
※4-1項目で「事業パートナーは必要とせず、したがってネットワーク等の構築も必要としない。」を選択した場合は、該当なしと記載してください。</t>
    <rPh sb="84" eb="86">
      <t>コウモク</t>
    </rPh>
    <rPh sb="127" eb="129">
      <t>センタク</t>
    </rPh>
    <rPh sb="131" eb="133">
      <t>バアイ</t>
    </rPh>
    <rPh sb="135" eb="137">
      <t>ガイトウ</t>
    </rPh>
    <rPh sb="140" eb="142">
      <t>キサイ</t>
    </rPh>
    <phoneticPr fontId="2"/>
  </si>
  <si>
    <t>(以下余白）</t>
    <rPh sb="1" eb="3">
      <t>イカ</t>
    </rPh>
    <rPh sb="3" eb="5">
      <t>ヨハク</t>
    </rPh>
    <phoneticPr fontId="2"/>
  </si>
  <si>
    <t>＜記載に際しての注意＞</t>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</si>
  <si>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</si>
  <si>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5.生産性向上等に係る取組の計画（5ヶ年）</t>
    <rPh sb="2" eb="5">
      <t>セイサンセイ</t>
    </rPh>
    <rPh sb="5" eb="7">
      <t>コウジョウ</t>
    </rPh>
    <rPh sb="7" eb="8">
      <t>トウ</t>
    </rPh>
    <rPh sb="9" eb="10">
      <t>カカ</t>
    </rPh>
    <rPh sb="11" eb="13">
      <t>トリクミ</t>
    </rPh>
    <rPh sb="14" eb="16">
      <t>ケイカク</t>
    </rPh>
    <rPh sb="19" eb="20">
      <t>ネン</t>
    </rPh>
    <phoneticPr fontId="2"/>
  </si>
  <si>
    <t>（単位：円）</t>
    <rPh sb="1" eb="3">
      <t>タンイ</t>
    </rPh>
    <rPh sb="4" eb="5">
      <t>エン</t>
    </rPh>
    <phoneticPr fontId="2"/>
  </si>
  <si>
    <t>記載項目</t>
    <rPh sb="0" eb="2">
      <t>キサイ</t>
    </rPh>
    <rPh sb="2" eb="4">
      <t>コウモク</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</si>
  <si>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</si>
  <si>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</si>
  <si>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</si>
  <si>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</si>
  <si>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</si>
  <si>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</si>
  <si>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（対象期間）</t>
    <rPh sb="1" eb="3">
      <t>タイショウ</t>
    </rPh>
    <rPh sb="3" eb="5">
      <t>キカン</t>
    </rPh>
    <phoneticPr fontId="2"/>
  </si>
  <si>
    <t>202X年XX月～XX月</t>
    <rPh sb="4" eb="5">
      <t>ネン</t>
    </rPh>
    <rPh sb="7" eb="8">
      <t>ガツ</t>
    </rPh>
    <rPh sb="11" eb="12">
      <t>ガツ</t>
    </rPh>
    <phoneticPr fontId="2"/>
  </si>
  <si>
    <t>生産性向上等に係る取組の
事業計画期間（5年）における計画内容
※補助事業完了期限日を含む事業年度も含む</t>
    <rPh sb="0" eb="3">
      <t>セイサンセイ</t>
    </rPh>
    <rPh sb="3" eb="5">
      <t>コウジョウ</t>
    </rPh>
    <rPh sb="5" eb="6">
      <t>トウ</t>
    </rPh>
    <rPh sb="7" eb="8">
      <t>カカ</t>
    </rPh>
    <rPh sb="9" eb="11">
      <t>トリクミ</t>
    </rPh>
    <rPh sb="13" eb="15">
      <t>ジギョウ</t>
    </rPh>
    <rPh sb="15" eb="17">
      <t>ケイカク</t>
    </rPh>
    <rPh sb="17" eb="19">
      <t>キカン</t>
    </rPh>
    <rPh sb="21" eb="22">
      <t>ネン</t>
    </rPh>
    <rPh sb="27" eb="29">
      <t>ケイカク</t>
    </rPh>
    <rPh sb="29" eb="31">
      <t>ナイヨウ</t>
    </rPh>
    <rPh sb="33" eb="37">
      <t>ホジョジギョウ</t>
    </rPh>
    <rPh sb="37" eb="39">
      <t>カンリョウ</t>
    </rPh>
    <rPh sb="39" eb="42">
      <t>キゲンビ</t>
    </rPh>
    <rPh sb="43" eb="44">
      <t>フク</t>
    </rPh>
    <rPh sb="45" eb="49">
      <t>ジギョウネンド</t>
    </rPh>
    <rPh sb="50" eb="51">
      <t>フク</t>
    </rPh>
    <phoneticPr fontId="2"/>
  </si>
  <si>
    <t>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2">
      <t>ジギョウ</t>
    </rPh>
    <rPh sb="2" eb="4">
      <t>ケイカク</t>
    </rPh>
    <rPh sb="4" eb="6">
      <t>キカン</t>
    </rPh>
    <rPh sb="25" eb="28">
      <t>グタイテキ</t>
    </rPh>
    <rPh sb="29" eb="31">
      <t>キサイ</t>
    </rPh>
    <rPh sb="61" eb="63">
      <t>キサイ</t>
    </rPh>
    <rPh sb="63" eb="64">
      <t>レイ</t>
    </rPh>
    <rPh sb="72" eb="74">
      <t>チョウタツ</t>
    </rPh>
    <rPh sb="74" eb="76">
      <t>ケントウ</t>
    </rPh>
    <rPh sb="77" eb="79">
      <t>サイヨウ</t>
    </rPh>
    <rPh sb="79" eb="81">
      <t>カツドウ</t>
    </rPh>
    <rPh sb="81" eb="83">
      <t>カイシ</t>
    </rPh>
    <rPh sb="89" eb="91">
      <t>シサク</t>
    </rPh>
    <rPh sb="95" eb="97">
      <t>キカイ</t>
    </rPh>
    <rPh sb="97" eb="99">
      <t>セツビ</t>
    </rPh>
    <rPh sb="99" eb="101">
      <t>ドウニュウ</t>
    </rPh>
    <rPh sb="118" eb="119">
      <t>ガツ</t>
    </rPh>
    <rPh sb="122" eb="124">
      <t>シュツガン</t>
    </rPh>
    <rPh sb="128" eb="131">
      <t>センモンカ</t>
    </rPh>
    <rPh sb="131" eb="133">
      <t>ソウダン</t>
    </rPh>
    <rPh sb="134" eb="138">
      <t>ハンバイセンリャク</t>
    </rPh>
    <rPh sb="138" eb="140">
      <t>ケントウ</t>
    </rPh>
    <rPh sb="144" eb="147">
      <t>ハンバイヨウ</t>
    </rPh>
    <rPh sb="153" eb="155">
      <t>セイサク</t>
    </rPh>
    <rPh sb="156" eb="159">
      <t>テンジカイ</t>
    </rPh>
    <rPh sb="159" eb="161">
      <t>シュッテン</t>
    </rPh>
    <rPh sb="169" eb="171">
      <t>ハンバイ</t>
    </rPh>
    <rPh sb="171" eb="173">
      <t>カイシ</t>
    </rPh>
    <rPh sb="175" eb="177">
      <t>ジョウキ</t>
    </rPh>
    <rPh sb="177" eb="179">
      <t>ジギョウ</t>
    </rPh>
    <rPh sb="179" eb="181">
      <t>ナイヨウ</t>
    </rPh>
    <rPh sb="182" eb="184">
      <t>ジッシ</t>
    </rPh>
    <rPh sb="185" eb="186">
      <t>ツウ</t>
    </rPh>
    <rPh sb="202" eb="204">
      <t>モクヒョウ</t>
    </rPh>
    <phoneticPr fontId="2"/>
  </si>
  <si>
    <t>廃業に関する計画</t>
    <rPh sb="0" eb="2">
      <t>ハイギョウ</t>
    </rPh>
    <rPh sb="3" eb="4">
      <t>カン</t>
    </rPh>
    <rPh sb="6" eb="8">
      <t>ケイカク</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</si>
  <si>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</si>
  <si>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2"/>
  </si>
  <si>
    <t>単位：名</t>
    <rPh sb="0" eb="2">
      <t>タンイ</t>
    </rPh>
    <rPh sb="3" eb="4">
      <t>メイ</t>
    </rPh>
    <phoneticPr fontId="2"/>
  </si>
  <si>
    <t>①売上高</t>
    <rPh sb="1" eb="4">
      <t>ウリアゲダカ</t>
    </rPh>
    <phoneticPr fontId="2"/>
  </si>
  <si>
    <t>単位：円</t>
    <rPh sb="0" eb="2">
      <t>タンイ</t>
    </rPh>
    <rPh sb="3" eb="4">
      <t>エン</t>
    </rPh>
    <phoneticPr fontId="2"/>
  </si>
  <si>
    <t>②売上原価</t>
    <rPh sb="1" eb="3">
      <t>ウリアゲ</t>
    </rPh>
    <rPh sb="3" eb="5">
      <t>ゲンカ</t>
    </rPh>
    <phoneticPr fontId="2"/>
  </si>
  <si>
    <t>単位：円</t>
    <phoneticPr fontId="2"/>
  </si>
  <si>
    <t>③売上総利益</t>
    <rPh sb="1" eb="3">
      <t>ウリアゲ</t>
    </rPh>
    <rPh sb="3" eb="6">
      <t>ソウリエキ</t>
    </rPh>
    <phoneticPr fontId="2"/>
  </si>
  <si>
    <t>※自動計算</t>
    <rPh sb="1" eb="5">
      <t>ジドウケイサン</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</si>
  <si>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</si>
  <si>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</si>
  <si>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</si>
  <si>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</si>
  <si>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</si>
  <si>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⑦人件費</t>
    <rPh sb="1" eb="4">
      <t>ジンケンヒ</t>
    </rPh>
    <phoneticPr fontId="2"/>
  </si>
  <si>
    <t>⑧減価償却費</t>
    <rPh sb="1" eb="6">
      <t>ゲンカショウキャクヒ</t>
    </rPh>
    <phoneticPr fontId="2"/>
  </si>
  <si>
    <t>※自動計算</t>
  </si>
  <si>
    <t>（うち、普通償却費）</t>
    <rPh sb="4" eb="9">
      <t>フツウショウキャクヒ</t>
    </rPh>
    <phoneticPr fontId="2"/>
  </si>
  <si>
    <t>（うち、特別償却費）</t>
    <rPh sb="4" eb="6">
      <t>トクベツ</t>
    </rPh>
    <phoneticPr fontId="2"/>
  </si>
  <si>
    <t>⑨付加価値額</t>
    <rPh sb="1" eb="6">
      <t>フカカチガク</t>
    </rPh>
    <phoneticPr fontId="2"/>
  </si>
  <si>
    <t>⑤+⑦+⑧　※自動計算</t>
    <rPh sb="7" eb="11">
      <t>ジドウケイサン</t>
    </rPh>
    <phoneticPr fontId="2"/>
  </si>
  <si>
    <t>（⑨の伸び率：%）CAGR</t>
    <rPh sb="3" eb="4">
      <t>ノ</t>
    </rPh>
    <rPh sb="5" eb="6">
      <t>リツ</t>
    </rPh>
    <phoneticPr fontId="2"/>
  </si>
  <si>
    <t>※自動計算</t>
    <phoneticPr fontId="2"/>
  </si>
  <si>
    <t>（⑨の伸び率：%）対前年比
※CAGRで計算不可の場合のみ対前年比で計算</t>
    <rPh sb="3" eb="4">
      <t>ノ</t>
    </rPh>
    <rPh sb="5" eb="6">
      <t>リツ</t>
    </rPh>
    <rPh sb="9" eb="10">
      <t>タイ</t>
    </rPh>
    <rPh sb="10" eb="13">
      <t>ゼンネンヒ</t>
    </rPh>
    <phoneticPr fontId="2"/>
  </si>
  <si>
    <t>⑪1人当たりの付加価値額</t>
    <phoneticPr fontId="2"/>
  </si>
  <si>
    <t>(⑤+⑦+⑧) / ⑩ ※自動計算</t>
    <phoneticPr fontId="2"/>
  </si>
  <si>
    <t>（⑪の伸び率：%）CAGR</t>
    <rPh sb="3" eb="4">
      <t>ノ</t>
    </rPh>
    <rPh sb="5" eb="6">
      <t>リツ</t>
    </rPh>
    <phoneticPr fontId="2"/>
  </si>
  <si>
    <t>（⑪の伸び率：%）対前年比
※CAGRで計算不可の場合のみ対前年比で計算</t>
    <rPh sb="3" eb="4">
      <t>ノ</t>
    </rPh>
    <rPh sb="5" eb="6">
      <t>リツ</t>
    </rPh>
    <phoneticPr fontId="2"/>
  </si>
  <si>
    <t>生産性向上要件の充足状況</t>
    <rPh sb="0" eb="3">
      <t>セイサンセイ</t>
    </rPh>
    <rPh sb="3" eb="5">
      <t>コウジョウ</t>
    </rPh>
    <rPh sb="5" eb="7">
      <t>ヨウケン</t>
    </rPh>
    <rPh sb="8" eb="10">
      <t>ジュウソク</t>
    </rPh>
    <rPh sb="10" eb="12">
      <t>ジョウキョウ</t>
    </rPh>
    <phoneticPr fontId="2"/>
  </si>
  <si>
    <t>事業承継計画における充足</t>
    <rPh sb="0" eb="2">
      <t>ジギョウ</t>
    </rPh>
    <rPh sb="2" eb="4">
      <t>ショウケイ</t>
    </rPh>
    <rPh sb="4" eb="6">
      <t>ケイカク</t>
    </rPh>
    <rPh sb="10" eb="12">
      <t>ジュウソク</t>
    </rPh>
    <phoneticPr fontId="2"/>
  </si>
  <si>
    <t>該当必須</t>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</si>
  <si>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</si>
  <si>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</si>
  <si>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6.資金調達等に係る計画</t>
    <rPh sb="2" eb="6">
      <t>シキンチョウタツ</t>
    </rPh>
    <rPh sb="6" eb="7">
      <t>トウ</t>
    </rPh>
    <rPh sb="8" eb="9">
      <t>カカ</t>
    </rPh>
    <rPh sb="10" eb="12">
      <t>ケイカク</t>
    </rPh>
    <phoneticPr fontId="2"/>
  </si>
  <si>
    <t>補助事業完了期限日を含む
事業年度</t>
    <phoneticPr fontId="2"/>
  </si>
  <si>
    <t>⑫設備投資額</t>
    <phoneticPr fontId="2"/>
  </si>
  <si>
    <t>⑬運転資金</t>
    <rPh sb="1" eb="3">
      <t>ウンテン</t>
    </rPh>
    <rPh sb="3" eb="5">
      <t>シキン</t>
    </rPh>
    <phoneticPr fontId="2"/>
  </si>
  <si>
    <t>（⑫+⑬の合計額）</t>
    <rPh sb="5" eb="8">
      <t>ゴウケイガク</t>
    </rPh>
    <phoneticPr fontId="2"/>
  </si>
  <si>
    <t>⑭資金調達額</t>
    <rPh sb="1" eb="5">
      <t>シキンチョウタツ</t>
    </rPh>
    <rPh sb="5" eb="6">
      <t>ガク</t>
    </rPh>
    <phoneticPr fontId="2"/>
  </si>
  <si>
    <t>（政府系金融機関借入）</t>
    <phoneticPr fontId="2"/>
  </si>
  <si>
    <t>（民間金融機関借入）</t>
    <rPh sb="1" eb="3">
      <t>ミンカン</t>
    </rPh>
    <rPh sb="3" eb="5">
      <t>キンユウ</t>
    </rPh>
    <rPh sb="5" eb="7">
      <t>キカン</t>
    </rPh>
    <rPh sb="7" eb="9">
      <t>カリイレ</t>
    </rPh>
    <phoneticPr fontId="2"/>
  </si>
  <si>
    <t>（自己資金）</t>
    <phoneticPr fontId="2"/>
  </si>
  <si>
    <t>（その他）</t>
    <rPh sb="3" eb="4">
      <t>タ</t>
    </rPh>
    <phoneticPr fontId="2"/>
  </si>
  <si>
    <t>単位：円</t>
  </si>
  <si>
    <t>（整合結果：⑫+⑬=⑭）</t>
    <rPh sb="1" eb="3">
      <t>セイゴウ</t>
    </rPh>
    <rPh sb="3" eb="5">
      <t>ケッカ</t>
    </rPh>
    <phoneticPr fontId="2"/>
  </si>
  <si>
    <t>⑫と⑬の合計額が⑭と一致</t>
    <rPh sb="4" eb="7">
      <t>ゴウケイガク</t>
    </rPh>
    <rPh sb="10" eb="12">
      <t>イッチ</t>
    </rPh>
    <phoneticPr fontId="2"/>
  </si>
  <si>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</si>
  <si>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</si>
  <si>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7.補助金公募申請内容（事業費）</t>
    <rPh sb="2" eb="5">
      <t>ホジョキン</t>
    </rPh>
    <rPh sb="5" eb="7">
      <t>コウボ</t>
    </rPh>
    <rPh sb="7" eb="9">
      <t>シンセイ</t>
    </rPh>
    <rPh sb="9" eb="11">
      <t>ナイヨウ</t>
    </rPh>
    <rPh sb="12" eb="15">
      <t>ジギョウヒ</t>
    </rPh>
    <phoneticPr fontId="2"/>
  </si>
  <si>
    <r>
      <t>※経費区分ごとの申請において、記載する経費項目が下表の項目数を超える場合は、項目内容をまとめて記載してください。</t>
    </r>
    <r>
      <rPr>
        <b/>
        <sz val="11"/>
        <color rgb="FFFF0000"/>
        <rFont val="Yu Gothic UI"/>
        <family val="3"/>
        <charset val="128"/>
      </rPr>
      <t>個人事業主による共同申請の場合、事業承継前の費用拠出を想定している場合は被承継者が負担する前提で記載してください。</t>
    </r>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</si>
  <si>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金額（単位：円）</t>
    <rPh sb="0" eb="2">
      <t>キンガク</t>
    </rPh>
    <rPh sb="3" eb="5">
      <t>タンイ</t>
    </rPh>
    <rPh sb="6" eb="7">
      <t>エン</t>
    </rPh>
    <phoneticPr fontId="2"/>
  </si>
  <si>
    <t>経費の内容（30字以内）</t>
    <rPh sb="0" eb="2">
      <t>ケイヒ</t>
    </rPh>
    <rPh sb="3" eb="5">
      <t>ナイヨウ</t>
    </rPh>
    <rPh sb="8" eb="9">
      <t>ジ</t>
    </rPh>
    <rPh sb="9" eb="11">
      <t>イナイ</t>
    </rPh>
    <phoneticPr fontId="2"/>
  </si>
  <si>
    <t>補助事業実施上の使途、必要性</t>
    <rPh sb="0" eb="4">
      <t>ホジョジギョウ</t>
    </rPh>
    <rPh sb="4" eb="6">
      <t>ジッシ</t>
    </rPh>
    <rPh sb="6" eb="7">
      <t>ウエ</t>
    </rPh>
    <rPh sb="8" eb="10">
      <t>シト</t>
    </rPh>
    <rPh sb="11" eb="14">
      <t>ヒツヨウセイ</t>
    </rPh>
    <phoneticPr fontId="2"/>
  </si>
  <si>
    <t>補助対象経費の入力に関する注意点</t>
    <rPh sb="0" eb="6">
      <t>ホジョタイショウケイヒ</t>
    </rPh>
    <rPh sb="7" eb="9">
      <t>ニュウリョク</t>
    </rPh>
    <rPh sb="10" eb="11">
      <t>カン</t>
    </rPh>
    <rPh sb="13" eb="16">
      <t>チュウイテン</t>
    </rPh>
    <phoneticPr fontId="2"/>
  </si>
  <si>
    <t>設備費（1）</t>
    <rPh sb="0" eb="3">
      <t>セツビヒ</t>
    </rPh>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</si>
  <si>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」および当補助金Webサイト内FAQ等を参照してください。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
</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・事業承継にかかる費用（譲受資産の購入費用等）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 xml:space="preserve">Webサイトの新規制作・更新等に掛かる費用、ソフトウェアやシステム開発に係る費用
</t>
    </r>
    <r>
      <rPr>
        <b/>
        <sz val="10"/>
        <color rgb="FFFF0000"/>
        <rFont val="Yu Gothic UI"/>
        <family val="3"/>
        <charset val="128"/>
      </rPr>
      <t>・</t>
    </r>
    <r>
      <rPr>
        <b/>
        <u/>
        <sz val="10"/>
        <color rgb="FFFF0000"/>
        <rFont val="Yu Gothic UI"/>
        <family val="3"/>
        <charset val="128"/>
      </rPr>
      <t>広告に係る費用（媒体は問わない。インターネット広告も対象外）</t>
    </r>
    <r>
      <rPr>
        <sz val="9.8000000000000007"/>
        <color theme="1"/>
        <rFont val="Yu Gothic UI"/>
        <family val="3"/>
        <charset val="128"/>
      </rPr>
      <t xml:space="preserve">
</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＜産業財産権等関連経費＞</t>
    </r>
    <r>
      <rPr>
        <b/>
        <sz val="10"/>
        <color theme="1"/>
        <rFont val="Yu Gothic UI"/>
        <family val="3"/>
        <charset val="128"/>
      </rPr>
      <t xml:space="preserve">
</t>
    </r>
    <r>
      <rPr>
        <sz val="10"/>
        <color theme="1"/>
        <rFont val="Yu Gothic UI"/>
        <family val="3"/>
        <charset val="128"/>
      </rPr>
      <t xml:space="preserve">・補助対象経費の事業費合計額（税抜）の3分の1を超える経費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・補助対象経費の事業費合計額（税抜）の2分の1を超える経費
</t>
    </r>
    <r>
      <rPr>
        <sz val="10"/>
        <color rgb="FFFF0000"/>
        <rFont val="Yu Gothic UI"/>
        <family val="3"/>
        <charset val="128"/>
      </rPr>
      <t>※委託内容について具体的に内容・成果物等が確認できない場合は、実績報告時に業務委託事実を客観的に確認できる証憑の提出を事務局より求める場合があります</t>
    </r>
    <r>
      <rPr>
        <sz val="10"/>
        <color theme="1"/>
        <rFont val="Yu Gothic UI"/>
        <family val="3"/>
        <charset val="128"/>
      </rPr>
      <t xml:space="preserve">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6" eb="68">
      <t>シンセイ</t>
    </rPh>
    <rPh sb="71" eb="73">
      <t>ケイヒ</t>
    </rPh>
    <rPh sb="127" eb="129">
      <t>イカ</t>
    </rPh>
    <rPh sb="130" eb="132">
      <t>ケイヒ</t>
    </rPh>
    <rPh sb="132" eb="134">
      <t>シンセイ</t>
    </rPh>
    <rPh sb="151" eb="153">
      <t>バッスイ</t>
    </rPh>
    <rPh sb="155" eb="157">
      <t>キサイ</t>
    </rPh>
    <rPh sb="182" eb="183">
      <t>アワ</t>
    </rPh>
    <rPh sb="185" eb="187">
      <t>カクニン</t>
    </rPh>
    <rPh sb="209" eb="211">
      <t>ゼンパン</t>
    </rPh>
    <rPh sb="214" eb="217">
      <t>ジンケンヒ</t>
    </rPh>
    <rPh sb="221" eb="223">
      <t>ヒヨウ</t>
    </rPh>
    <rPh sb="226" eb="230">
      <t>ケイサイヒヨウ</t>
    </rPh>
    <rPh sb="230" eb="231">
      <t>トウ</t>
    </rPh>
    <rPh sb="231" eb="232">
      <t>フク</t>
    </rPh>
    <rPh sb="333" eb="337">
      <t>ジギョウショウケイ</t>
    </rPh>
    <rPh sb="341" eb="343">
      <t>ヒヨウ</t>
    </rPh>
    <rPh sb="509" eb="512">
      <t>セツビヒ</t>
    </rPh>
    <rPh sb="526" eb="528">
      <t>ミマン</t>
    </rPh>
    <rPh sb="537" eb="539">
      <t>キキ</t>
    </rPh>
    <rPh sb="540" eb="542">
      <t>ビヒン</t>
    </rPh>
    <rPh sb="543" eb="545">
      <t>コウジ</t>
    </rPh>
    <rPh sb="545" eb="546">
      <t>トウ</t>
    </rPh>
    <rPh sb="549" eb="552">
      <t>ハッチュウガク</t>
    </rPh>
    <rPh sb="555" eb="557">
      <t>マンエン</t>
    </rPh>
    <rPh sb="557" eb="559">
      <t>イジョウ</t>
    </rPh>
    <rPh sb="562" eb="565">
      <t>カクヒンモク</t>
    </rPh>
    <rPh sb="571" eb="573">
      <t>マンエン</t>
    </rPh>
    <rPh sb="573" eb="575">
      <t>ミマン</t>
    </rPh>
    <rPh sb="576" eb="578">
      <t>バアイ</t>
    </rPh>
    <rPh sb="579" eb="582">
      <t>タイショウガイ</t>
    </rPh>
    <rPh sb="587" eb="589">
      <t>チュウイ</t>
    </rPh>
    <rPh sb="688" eb="690">
      <t>サンギョウ</t>
    </rPh>
    <rPh sb="690" eb="694">
      <t>ザイサンケントウ</t>
    </rPh>
    <rPh sb="694" eb="698">
      <t>カンレンケイヒ</t>
    </rPh>
    <rPh sb="701" eb="703">
      <t>ホジョ</t>
    </rPh>
    <rPh sb="703" eb="705">
      <t>タイショウ</t>
    </rPh>
    <rPh sb="705" eb="707">
      <t>ケイヒ</t>
    </rPh>
    <rPh sb="720" eb="721">
      <t>ブン</t>
    </rPh>
    <rPh sb="724" eb="725">
      <t>コ</t>
    </rPh>
    <rPh sb="727" eb="729">
      <t>ケイヒ</t>
    </rPh>
    <rPh sb="792" eb="795">
      <t>ガイチュウヒ</t>
    </rPh>
    <rPh sb="866" eb="868">
      <t>コンナン</t>
    </rPh>
    <rPh sb="869" eb="871">
      <t>ケイヒ</t>
    </rPh>
    <rPh sb="874" eb="878">
      <t>ホジョタイショウ</t>
    </rPh>
    <rPh sb="878" eb="880">
      <t>ジギョウ</t>
    </rPh>
    <rPh sb="883" eb="885">
      <t>カンケイ</t>
    </rPh>
    <rPh sb="894" eb="895">
      <t>トウ</t>
    </rPh>
    <rPh sb="896" eb="898">
      <t>セイサク</t>
    </rPh>
    <rPh sb="898" eb="899">
      <t>ヒ</t>
    </rPh>
    <rPh sb="900" eb="901">
      <t>レイ</t>
    </rPh>
    <rPh sb="902" eb="904">
      <t>カイシャ</t>
    </rPh>
    <rPh sb="908" eb="911">
      <t>イタクヒ</t>
    </rPh>
    <rPh sb="1012" eb="1013">
      <t>タ</t>
    </rPh>
    <rPh sb="1013" eb="1015">
      <t>リュウイ</t>
    </rPh>
    <rPh sb="1015" eb="1017">
      <t>ジコウ</t>
    </rPh>
    <rPh sb="1029" eb="1031">
      <t>シュダントウケイヒタイショウガイケイヒクブンセツビヒトウアイミツモリシュトクヨウケンコトリュウイ</t>
    </rPh>
    <phoneticPr fontId="2"/>
  </si>
  <si>
    <t>設備費（2）</t>
    <rPh sb="0" eb="3">
      <t>セツビヒ</t>
    </rPh>
    <phoneticPr fontId="2"/>
  </si>
  <si>
    <t>設備費（3）</t>
    <rPh sb="0" eb="3">
      <t>セツビヒ</t>
    </rPh>
    <phoneticPr fontId="2"/>
  </si>
  <si>
    <t>設備費（4）</t>
    <rPh sb="0" eb="3">
      <t>セツビヒ</t>
    </rPh>
    <phoneticPr fontId="2"/>
  </si>
  <si>
    <t>該当必須</t>
  </si>
  <si>
    <t>設備費（5）</t>
    <rPh sb="0" eb="3">
      <t>セツビヒ</t>
    </rPh>
    <phoneticPr fontId="2"/>
  </si>
  <si>
    <t>設備費（合計）</t>
    <rPh sb="0" eb="3">
      <t>セツビヒ</t>
    </rPh>
    <phoneticPr fontId="2"/>
  </si>
  <si>
    <t>産業財産権等関連経費（1）</t>
    <rPh sb="0" eb="2">
      <t>サンギョウ</t>
    </rPh>
    <rPh sb="2" eb="5">
      <t>ザイサンケン</t>
    </rPh>
    <rPh sb="5" eb="6">
      <t>トウ</t>
    </rPh>
    <rPh sb="6" eb="8">
      <t>カンレン</t>
    </rPh>
    <rPh sb="8" eb="10">
      <t>ケイヒ</t>
    </rPh>
    <rPh sb="9" eb="10">
      <t>ヒ</t>
    </rPh>
    <phoneticPr fontId="2"/>
  </si>
  <si>
    <t>産業財産権等関連経費（2）</t>
    <rPh sb="0" eb="2">
      <t>サンギョウ</t>
    </rPh>
    <rPh sb="2" eb="5">
      <t>ザイサンケン</t>
    </rPh>
    <rPh sb="5" eb="6">
      <t>トウ</t>
    </rPh>
    <rPh sb="6" eb="8">
      <t>カンレン</t>
    </rPh>
    <rPh sb="8" eb="10">
      <t>ケイヒ</t>
    </rPh>
    <phoneticPr fontId="2"/>
  </si>
  <si>
    <t>産業財産権等関連経費（3）</t>
    <rPh sb="0" eb="2">
      <t>サンギョウ</t>
    </rPh>
    <rPh sb="2" eb="5">
      <t>ザイサンケン</t>
    </rPh>
    <rPh sb="5" eb="6">
      <t>トウ</t>
    </rPh>
    <rPh sb="6" eb="8">
      <t>カンレン</t>
    </rPh>
    <rPh sb="8" eb="10">
      <t>ケイヒ</t>
    </rPh>
    <phoneticPr fontId="2"/>
  </si>
  <si>
    <t>産業財産権等関連経費（4）</t>
    <rPh sb="0" eb="2">
      <t>サンギョウ</t>
    </rPh>
    <rPh sb="2" eb="5">
      <t>ザイサンケン</t>
    </rPh>
    <rPh sb="5" eb="6">
      <t>トウ</t>
    </rPh>
    <rPh sb="6" eb="8">
      <t>カンレン</t>
    </rPh>
    <rPh sb="8" eb="10">
      <t>ケイヒ</t>
    </rPh>
    <phoneticPr fontId="2"/>
  </si>
  <si>
    <t>産業財産権等関連経費（5）</t>
    <rPh sb="0" eb="2">
      <t>サンギョウ</t>
    </rPh>
    <rPh sb="2" eb="5">
      <t>ザイサンケン</t>
    </rPh>
    <rPh sb="5" eb="6">
      <t>トウ</t>
    </rPh>
    <rPh sb="6" eb="8">
      <t>カンレン</t>
    </rPh>
    <rPh sb="8" eb="10">
      <t>ケイヒ</t>
    </rPh>
    <phoneticPr fontId="2"/>
  </si>
  <si>
    <t>産業財産権等関連経費（合計）</t>
    <rPh sb="0" eb="2">
      <t>サンギョウ</t>
    </rPh>
    <rPh sb="2" eb="5">
      <t>ザイサンケン</t>
    </rPh>
    <rPh sb="5" eb="6">
      <t>トウ</t>
    </rPh>
    <rPh sb="6" eb="8">
      <t>カンレン</t>
    </rPh>
    <rPh sb="8" eb="10">
      <t>ケイヒ</t>
    </rPh>
    <rPh sb="9" eb="10">
      <t>ヒ</t>
    </rPh>
    <phoneticPr fontId="2"/>
  </si>
  <si>
    <t>謝金（1）</t>
    <rPh sb="0" eb="2">
      <t>シャキン</t>
    </rPh>
    <phoneticPr fontId="2"/>
  </si>
  <si>
    <t>総額を記載</t>
    <rPh sb="0" eb="2">
      <t>ソウガク</t>
    </rPh>
    <rPh sb="3" eb="5">
      <t>キサイ</t>
    </rPh>
    <phoneticPr fontId="2"/>
  </si>
  <si>
    <t>謝金（合計）</t>
    <rPh sb="0" eb="2">
      <t>シャキン</t>
    </rPh>
    <rPh sb="3" eb="5">
      <t>ゴウケイ</t>
    </rPh>
    <phoneticPr fontId="2"/>
  </si>
  <si>
    <t>旅費（1）</t>
    <rPh sb="0" eb="2">
      <t>リョヒ</t>
    </rPh>
    <phoneticPr fontId="2"/>
  </si>
  <si>
    <t>旅費（合計）</t>
    <rPh sb="0" eb="2">
      <t>リョヒ</t>
    </rPh>
    <rPh sb="3" eb="5">
      <t>ゴウケイ</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</si>
  <si>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</si>
  <si>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</si>
  <si>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</si>
  <si>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</si>
  <si>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</si>
  <si>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</si>
  <si>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</si>
  <si>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</si>
  <si>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</si>
  <si>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</si>
  <si>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</si>
  <si>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委託費（合計）</t>
    <rPh sb="0" eb="2">
      <t>イタク</t>
    </rPh>
    <rPh sb="2" eb="3">
      <t>ヒ</t>
    </rPh>
    <phoneticPr fontId="2"/>
  </si>
  <si>
    <t>入力不要</t>
  </si>
  <si>
    <t>補助対象経費の合計額</t>
    <rPh sb="0" eb="2">
      <t>ホジョ</t>
    </rPh>
    <rPh sb="2" eb="4">
      <t>タイショウ</t>
    </rPh>
    <rPh sb="4" eb="6">
      <t>ケイヒ</t>
    </rPh>
    <rPh sb="7" eb="9">
      <t>ゴウケイ</t>
    </rPh>
    <rPh sb="9" eb="10">
      <t>ガク</t>
    </rPh>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</si>
  <si>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</si>
  <si>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800万円以内の補助率</t>
    <rPh sb="3" eb="5">
      <t>マンエン</t>
    </rPh>
    <rPh sb="5" eb="7">
      <t>イナイ</t>
    </rPh>
    <rPh sb="8" eb="11">
      <t>ホジョリツ</t>
    </rPh>
    <phoneticPr fontId="2"/>
  </si>
  <si>
    <t>※自動反映</t>
    <rPh sb="1" eb="5">
      <t>ジドウハンエイ</t>
    </rPh>
    <phoneticPr fontId="2"/>
  </si>
  <si>
    <t>補助上限額</t>
    <rPh sb="0" eb="2">
      <t>ホジョ</t>
    </rPh>
    <rPh sb="2" eb="5">
      <t>ジョウゲンガク</t>
    </rPh>
    <phoneticPr fontId="2"/>
  </si>
  <si>
    <t>交付予定額（事業費）</t>
    <rPh sb="0" eb="2">
      <t>コウフ</t>
    </rPh>
    <rPh sb="2" eb="4">
      <t>ヨテイ</t>
    </rPh>
    <rPh sb="4" eb="5">
      <t>ガク</t>
    </rPh>
    <rPh sb="6" eb="9">
      <t>ジギョウヒ</t>
    </rPh>
    <phoneticPr fontId="2"/>
  </si>
  <si>
    <t>8.補助金公募申請内容（廃業費）</t>
    <rPh sb="2" eb="5">
      <t>ホジョキン</t>
    </rPh>
    <rPh sb="5" eb="7">
      <t>コウボ</t>
    </rPh>
    <rPh sb="7" eb="9">
      <t>シンセイ</t>
    </rPh>
    <rPh sb="9" eb="11">
      <t>ナイヨウ</t>
    </rPh>
    <rPh sb="12" eb="14">
      <t>ハイギョウ</t>
    </rPh>
    <rPh sb="14" eb="15">
      <t>ヒ</t>
    </rPh>
    <phoneticPr fontId="2"/>
  </si>
  <si>
    <t>※併用申請時のみ</t>
  </si>
  <si>
    <t>経費内容（20字以内）</t>
    <rPh sb="0" eb="2">
      <t>ケイヒ</t>
    </rPh>
    <rPh sb="2" eb="4">
      <t>ナイヨウ</t>
    </rPh>
    <rPh sb="7" eb="8">
      <t>ジ</t>
    </rPh>
    <rPh sb="8" eb="10">
      <t>イナイ</t>
    </rPh>
    <phoneticPr fontId="2"/>
  </si>
  <si>
    <t>廃業支援費（1）</t>
    <rPh sb="0" eb="2">
      <t>ハイギョウ</t>
    </rPh>
    <rPh sb="2" eb="4">
      <t>シエン</t>
    </rPh>
    <rPh sb="4" eb="5">
      <t>ヒ</t>
    </rPh>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</si>
  <si>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81" eb="483">
      <t>ハイギョウ</t>
    </rPh>
    <rPh sb="483" eb="485">
      <t>シエン</t>
    </rPh>
    <rPh sb="487" eb="489">
      <t>ザイコ</t>
    </rPh>
    <rPh sb="489" eb="491">
      <t>ハイキ</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</si>
  <si>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</si>
  <si>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</si>
  <si>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</si>
  <si>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</si>
  <si>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</si>
  <si>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</si>
  <si>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</si>
  <si>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</si>
  <si>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</si>
  <si>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</si>
  <si>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</si>
  <si>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土壌汚染調査費（1）</t>
    <phoneticPr fontId="2"/>
  </si>
  <si>
    <t>土壌汚染調査費（2）</t>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</si>
  <si>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</si>
  <si>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</si>
  <si>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</si>
  <si>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・廃業費の補助上限額は300万円以内となります。
・廃業費の補助率は事業費に従い、3分の2以内又は2分の1以内となります。
・廃業費は廃業・再チャレンジ申請と併用申請した場合のみ補助対象経費となるため注意すること。（事業費の申請がない場合、事業承継促進枠として廃業費を申請することはできません。）</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rPh sb="120" eb="122">
      <t>ジギョウ</t>
    </rPh>
    <rPh sb="122" eb="124">
      <t>ショウケイ</t>
    </rPh>
    <rPh sb="124" eb="126">
      <t>ソクシン</t>
    </rPh>
    <rPh sb="130" eb="133">
      <t>ハイギョウヒ</t>
    </rPh>
    <phoneticPr fontId="2"/>
  </si>
  <si>
    <t>廃業費の補助率</t>
    <rPh sb="0" eb="2">
      <t>ハイギョウ</t>
    </rPh>
    <rPh sb="2" eb="3">
      <t>ヒ</t>
    </rPh>
    <rPh sb="4" eb="7">
      <t>ホジョリツ</t>
    </rPh>
    <phoneticPr fontId="2"/>
  </si>
  <si>
    <t>交付予定額（廃業費）</t>
    <rPh sb="0" eb="2">
      <t>コウフ</t>
    </rPh>
    <rPh sb="2" eb="4">
      <t>ヨテイ</t>
    </rPh>
    <rPh sb="4" eb="5">
      <t>ガク</t>
    </rPh>
    <rPh sb="6" eb="8">
      <t>ハイギョウ</t>
    </rPh>
    <rPh sb="8" eb="9">
      <t>ヒ</t>
    </rPh>
    <phoneticPr fontId="2"/>
  </si>
  <si>
    <t>※自動反映</t>
    <rPh sb="1" eb="3">
      <t>ジドウ</t>
    </rPh>
    <rPh sb="3" eb="5">
      <t>ハンエイ</t>
    </rPh>
    <phoneticPr fontId="2"/>
  </si>
  <si>
    <t>9.交付予定額の合計</t>
    <rPh sb="2" eb="4">
      <t>コウフ</t>
    </rPh>
    <rPh sb="4" eb="6">
      <t>ヨテイ</t>
    </rPh>
    <rPh sb="6" eb="7">
      <t>ガク</t>
    </rPh>
    <rPh sb="8" eb="10">
      <t>ゴウケイ</t>
    </rPh>
    <phoneticPr fontId="2"/>
  </si>
  <si>
    <t>交付予定の補助額（合計）</t>
    <rPh sb="0" eb="2">
      <t>コウフ</t>
    </rPh>
    <rPh sb="2" eb="4">
      <t>ヨテイ</t>
    </rPh>
    <rPh sb="5" eb="7">
      <t>ホジョ</t>
    </rPh>
    <rPh sb="7" eb="8">
      <t>ガク</t>
    </rPh>
    <rPh sb="9" eb="11">
      <t>ゴウケイ</t>
    </rPh>
    <phoneticPr fontId="2"/>
  </si>
  <si>
    <t>▼分類分け</t>
    <rPh sb="1" eb="4">
      <t>ブンルイワ</t>
    </rPh>
    <phoneticPr fontId="2"/>
  </si>
  <si>
    <t>項目</t>
    <rPh sb="0" eb="2">
      <t>コウモク</t>
    </rPh>
    <phoneticPr fontId="2"/>
  </si>
  <si>
    <t>申請者入力値</t>
    <rPh sb="0" eb="3">
      <t>シンセイシャ</t>
    </rPh>
    <rPh sb="3" eb="6">
      <t>ニュウリョクチ</t>
    </rPh>
    <phoneticPr fontId="2"/>
  </si>
  <si>
    <t>引用元</t>
    <rPh sb="0" eb="2">
      <t>インヨウ</t>
    </rPh>
    <rPh sb="2" eb="3">
      <t>モト</t>
    </rPh>
    <phoneticPr fontId="2"/>
  </si>
  <si>
    <t>▷</t>
    <phoneticPr fontId="2"/>
  </si>
  <si>
    <t>分類(個別項目)</t>
    <rPh sb="0" eb="2">
      <t>ブンルイ</t>
    </rPh>
    <rPh sb="3" eb="5">
      <t>コベツ</t>
    </rPh>
    <rPh sb="5" eb="7">
      <t>コウモク</t>
    </rPh>
    <phoneticPr fontId="2"/>
  </si>
  <si>
    <t>賃上げ要件</t>
    <rPh sb="0" eb="2">
      <t>チンア</t>
    </rPh>
    <rPh sb="3" eb="5">
      <t>ヨウケン</t>
    </rPh>
    <phoneticPr fontId="2"/>
  </si>
  <si>
    <t>公募申請（別紙）1_F23</t>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</si>
  <si>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</si>
  <si>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小規模企業者の該当有無</t>
    <rPh sb="0" eb="3">
      <t>ショウキボ</t>
    </rPh>
    <rPh sb="3" eb="6">
      <t>キギョウシャ</t>
    </rPh>
    <rPh sb="7" eb="9">
      <t>ガイトウ</t>
    </rPh>
    <rPh sb="9" eb="11">
      <t>ウム</t>
    </rPh>
    <phoneticPr fontId="2"/>
  </si>
  <si>
    <t>公募申請（別紙）1_F22</t>
    <phoneticPr fontId="2"/>
  </si>
  <si>
    <t>0: 空欄/未選択, 1:該当, 2: 非該当</t>
    <rPh sb="3" eb="5">
      <t>クウラン</t>
    </rPh>
    <rPh sb="6" eb="9">
      <t>ミセンタク</t>
    </rPh>
    <rPh sb="13" eb="15">
      <t>ガイトウ</t>
    </rPh>
    <rPh sb="20" eb="23">
      <t>ヒガイトウ</t>
    </rPh>
    <phoneticPr fontId="2"/>
  </si>
  <si>
    <t>類型(合算)</t>
    <rPh sb="0" eb="2">
      <t>ルイケイ</t>
    </rPh>
    <rPh sb="3" eb="5">
      <t>ガッサン</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</si>
  <si>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</si>
  <si>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▼補助率・補助上限額判定</t>
    <rPh sb="1" eb="4">
      <t>ホジョリツ</t>
    </rPh>
    <rPh sb="5" eb="10">
      <t>ホジョジョウゲンガク</t>
    </rPh>
    <rPh sb="10" eb="12">
      <t>ハンテイ</t>
    </rPh>
    <phoneticPr fontId="2"/>
  </si>
  <si>
    <t>類型</t>
    <rPh sb="0" eb="2">
      <t>ルイケイ</t>
    </rPh>
    <phoneticPr fontId="2"/>
  </si>
  <si>
    <t>補助率</t>
    <rPh sb="0" eb="3">
      <t>ホジョリツ</t>
    </rPh>
    <phoneticPr fontId="2"/>
  </si>
  <si>
    <t>1_小規模企業者に該当する</t>
    <rPh sb="2" eb="5">
      <t>ショウキボ</t>
    </rPh>
    <rPh sb="5" eb="8">
      <t>キギョウシャ</t>
    </rPh>
    <rPh sb="9" eb="11">
      <t>ガイトウ</t>
    </rPh>
    <phoneticPr fontId="2"/>
  </si>
  <si>
    <t>1_賃上げを実施する</t>
    <rPh sb="2" eb="4">
      <t>チンア</t>
    </rPh>
    <rPh sb="6" eb="8">
      <t>ジッシ</t>
    </rPh>
    <phoneticPr fontId="2"/>
  </si>
  <si>
    <t>11</t>
    <phoneticPr fontId="2"/>
  </si>
  <si>
    <t>2_賃上げを実施しない</t>
    <rPh sb="2" eb="4">
      <t>チンア</t>
    </rPh>
    <rPh sb="6" eb="8">
      <t>ジッシ</t>
    </rPh>
    <phoneticPr fontId="2"/>
  </si>
  <si>
    <t>12</t>
    <phoneticPr fontId="2"/>
  </si>
  <si>
    <t>2_小規模企業者に該当しない</t>
    <rPh sb="2" eb="8">
      <t>ショウキボキギョウシャ</t>
    </rPh>
    <rPh sb="9" eb="11">
      <t>ガイトウ</t>
    </rPh>
    <phoneticPr fontId="2"/>
  </si>
  <si>
    <t>21</t>
    <phoneticPr fontId="2"/>
  </si>
  <si>
    <t>22</t>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</si>
  <si>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</si>
  <si>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引用先</t>
    <rPh sb="0" eb="3">
      <t>インヨウサキ</t>
    </rPh>
    <phoneticPr fontId="2"/>
  </si>
  <si>
    <t>別紙1</t>
    <rPh sb="0" eb="2">
      <t>ベッシ</t>
    </rPh>
    <phoneticPr fontId="2"/>
  </si>
  <si>
    <t>別紙2</t>
    <rPh sb="0" eb="2">
      <t>ベッシ</t>
    </rPh>
    <phoneticPr fontId="2"/>
  </si>
  <si>
    <t>事業費補助率(~800万円)</t>
    <rPh sb="0" eb="3">
      <t>ジギョウヒ</t>
    </rPh>
    <rPh sb="3" eb="6">
      <t>ホジョリツ</t>
    </rPh>
    <rPh sb="11" eb="13">
      <t>マンエン</t>
    </rPh>
    <phoneticPr fontId="2"/>
  </si>
  <si>
    <t>公募申請（別紙）1_F26</t>
    <phoneticPr fontId="2"/>
  </si>
  <si>
    <t>公募申請（別紙）2_F79</t>
    <phoneticPr fontId="2"/>
  </si>
  <si>
    <t>公募申請（別紙）1_F27</t>
    <phoneticPr fontId="2"/>
  </si>
  <si>
    <t>公募申請（別紙）2_F80</t>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</si>
  <si>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</si>
  <si>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</si>
  <si>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▼補助金交付予定額（事業費）</t>
    <rPh sb="1" eb="4">
      <t>ホジョキン</t>
    </rPh>
    <rPh sb="4" eb="6">
      <t>コウフ</t>
    </rPh>
    <rPh sb="6" eb="8">
      <t>ヨテイ</t>
    </rPh>
    <rPh sb="8" eb="9">
      <t>ガク</t>
    </rPh>
    <rPh sb="10" eb="13">
      <t>ジギョウヒ</t>
    </rPh>
    <phoneticPr fontId="2"/>
  </si>
  <si>
    <t>&lt;類型11　計算用&gt;</t>
    <rPh sb="1" eb="3">
      <t>ルイケイ</t>
    </rPh>
    <rPh sb="6" eb="9">
      <t>ケイサンヨウ</t>
    </rPh>
    <phoneticPr fontId="2"/>
  </si>
  <si>
    <t>交付申請額（全額）</t>
    <rPh sb="0" eb="2">
      <t>コウフ</t>
    </rPh>
    <rPh sb="2" eb="4">
      <t>シンセイ</t>
    </rPh>
    <rPh sb="4" eb="5">
      <t>ガク</t>
    </rPh>
    <rPh sb="6" eb="8">
      <t>ゼンガク</t>
    </rPh>
    <phoneticPr fontId="2"/>
  </si>
  <si>
    <t>→類型が11以外の場合、0</t>
    <rPh sb="1" eb="3">
      <t>ルイケイ</t>
    </rPh>
    <rPh sb="6" eb="8">
      <t>イガイ</t>
    </rPh>
    <rPh sb="9" eb="11">
      <t>バアイ</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</si>
  <si>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</si>
  <si>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</si>
  <si>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補助額</t>
    <rPh sb="0" eb="3">
      <t>ホジョガク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</si>
  <si>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</si>
  <si>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</si>
  <si>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補助金交付下限額</t>
    <rPh sb="0" eb="3">
      <t>ホジョキン</t>
    </rPh>
    <rPh sb="3" eb="5">
      <t>コウフ</t>
    </rPh>
    <rPh sb="5" eb="7">
      <t>カゲン</t>
    </rPh>
    <rPh sb="7" eb="8">
      <t>ガク</t>
    </rPh>
    <phoneticPr fontId="2"/>
  </si>
  <si>
    <t>交付予定額</t>
    <rPh sb="0" eb="5">
      <t>コウフヨテイガク</t>
    </rPh>
    <phoneticPr fontId="2"/>
  </si>
  <si>
    <t>&lt;類型11以外 計算用&gt;</t>
    <rPh sb="1" eb="3">
      <t>ルイケイ</t>
    </rPh>
    <rPh sb="5" eb="7">
      <t>イガイ</t>
    </rPh>
    <rPh sb="8" eb="11">
      <t>ケイサンヨウ</t>
    </rPh>
    <phoneticPr fontId="2"/>
  </si>
  <si>
    <t>→類型が11の場合、0</t>
    <rPh sb="1" eb="3">
      <t>ルイケイ</t>
    </rPh>
    <rPh sb="7" eb="9">
      <t>バアイ</t>
    </rPh>
    <phoneticPr fontId="2"/>
  </si>
  <si>
    <t>▼補助金交付予定額（廃業費）</t>
    <rPh sb="1" eb="4">
      <t>ホジョキン</t>
    </rPh>
    <rPh sb="4" eb="6">
      <t>コウフ</t>
    </rPh>
    <rPh sb="6" eb="8">
      <t>ヨテイ</t>
    </rPh>
    <rPh sb="8" eb="9">
      <t>ガク</t>
    </rPh>
    <rPh sb="10" eb="13">
      <t>ハイギョウヒ</t>
    </rPh>
    <phoneticPr fontId="2"/>
  </si>
  <si>
    <t>交付申請額（全額）</t>
    <rPh sb="0" eb="5">
      <t>コウフシンセイガク</t>
    </rPh>
    <rPh sb="6" eb="8">
      <t>ゼンガク</t>
    </rPh>
    <phoneticPr fontId="2"/>
  </si>
  <si>
    <t>土壌汚染調査費（合計）</t>
    <rPh sb="0" eb="7">
      <t>ドジョウオセンチョウサヒ</t>
    </rPh>
    <rPh sb="8" eb="10">
      <t>ゴウケイ</t>
    </rPh>
    <phoneticPr fontId="2"/>
  </si>
  <si>
    <t>在庫廃棄費（1）</t>
    <rPh sb="0" eb="2">
      <t>ザイコ</t>
    </rPh>
    <phoneticPr fontId="2"/>
  </si>
  <si>
    <t>在庫廃棄費（2）</t>
    <rPh sb="0" eb="2">
      <t>ザイコ</t>
    </rPh>
    <phoneticPr fontId="2"/>
  </si>
  <si>
    <t>在庫廃棄費（合計）</t>
    <rPh sb="0" eb="2">
      <t>ザイコ</t>
    </rPh>
    <rPh sb="6" eb="8">
      <t>ゴウケイ</t>
    </rPh>
    <phoneticPr fontId="2"/>
  </si>
  <si>
    <t>4760_補助率に関する要件として、該当するものを選択してください。</t>
    <phoneticPr fontId="2"/>
  </si>
  <si>
    <t>小規模事業者支援法上の小規模事業者等に該当する場合の補助率は2/3以内、該当しない場合は1/2以内となります。
※補助額の内、800万円を超え1,000万円以下の部分に対応する補助率は、一律1/2以内となります。</t>
    <rPh sb="26" eb="29">
      <t>ホジョリツ</t>
    </rPh>
    <rPh sb="33" eb="35">
      <t>イナイ</t>
    </rPh>
    <rPh sb="36" eb="38">
      <t>ガイトウ</t>
    </rPh>
    <rPh sb="41" eb="43">
      <t>バアイ</t>
    </rPh>
    <rPh sb="47" eb="49">
      <t>イナイ</t>
    </rPh>
    <rPh sb="84" eb="86">
      <t>タイオウ</t>
    </rPh>
    <phoneticPr fontId="2"/>
  </si>
  <si>
    <t>4910_補助上限額引上げに関する賃上げ実施の有無</t>
    <phoneticPr fontId="2"/>
  </si>
  <si>
    <t>補助事業が完了した日を含む事業年度（基準年度）の「従業員1人当たりの給与支給総額」と比較した、基準年度の翌年度の「従業員1人当たりの給与支給総額」の上昇率が、3％以上となる賃上げを達成する場合においては、補助上限額が1,000万円以内となります（賃上げを実施しない場合補助上限額は800万円以内）。</t>
    <rPh sb="115" eb="117">
      <t>イナイイナイ</t>
    </rPh>
    <phoneticPr fontId="2"/>
  </si>
  <si>
    <t>4100_本補助事業計画における、生産性向上要件の該当確認</t>
    <phoneticPr fontId="2"/>
  </si>
  <si>
    <t>事業承継・M&amp;A補助金　15次公募 事業承継促進枠　公募申請（別紙）　承継予定者による生産性向上等に係る取組の内容や補助事業期間を通じた事業承継計画 1</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phoneticPr fontId="2"/>
  </si>
  <si>
    <t>事業承継・M&amp;A補助金　15次公募 事業承継促進枠　公募申請（別紙）　承継予定者による生産性向上等に係る取組の内容や補助事業期間を通じた事業承継計画 2</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phoneticPr fontId="2"/>
  </si>
  <si>
    <t>4060_承継予定者の要件</t>
    <phoneticPr fontId="2"/>
  </si>
  <si>
    <t>地域への貢献内容の詳細</t>
    <rPh sb="6" eb="8">
      <t>ナイヨウ</t>
    </rPh>
    <phoneticPr fontId="2"/>
  </si>
  <si>
    <t>地域への貢献内容</t>
    <phoneticPr fontId="2"/>
  </si>
  <si>
    <t>■G列の「Jグランツ上のラベル（項目）名」に記載がある項目については、Jグランツ上の項目と回答を整合させる必要がありますので、（コピー＆ペースト機能等を利用して）Jグランツ上に転記してください。</t>
    <rPh sb="2" eb="3">
      <t>レツ</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2"/>
  </si>
  <si>
    <t>Jグランツ上のラベル（項目）名</t>
    <rPh sb="5" eb="6">
      <t>ジョウ</t>
    </rPh>
    <rPh sb="11" eb="13">
      <t>コウモク</t>
    </rPh>
    <rPh sb="14" eb="15">
      <t>メイ</t>
    </rPh>
    <phoneticPr fontId="2"/>
  </si>
  <si>
    <t>■F列に「Jグランツ上のラベル（項目）名」の記載がある項目については、Jグランツ上の項目と回答を整合させる必要がありますので、（コピー＆ペースト機能等を利用して）Jグランツ上に転記してください。</t>
    <rPh sb="2" eb="3">
      <t>レツ</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2"/>
  </si>
  <si>
    <t>【Jグランツ】 5820_合計：交付予定額（単位：円）</t>
    <phoneticPr fontId="2"/>
  </si>
  <si>
    <t>【Jグランツ】 5420_廃業費の交付予定額（単位：円）</t>
    <phoneticPr fontId="2"/>
  </si>
  <si>
    <t>【Jグランツ】 5410_補助対象経費（廃業費）の合計額（単位：円）</t>
    <phoneticPr fontId="2"/>
  </si>
  <si>
    <t>【Jグランツ】 5020_事業費の交付予定額（単位：円）</t>
    <phoneticPr fontId="2"/>
  </si>
  <si>
    <t>【Jグランツ】 5010_補助対象経費（事業費）の合計額（単位：円）</t>
    <phoneticPr fontId="2"/>
  </si>
  <si>
    <t>※該当しない場合は公募申請要件を充足しないので注意すること。
※「公募申請（別紙）2」シートから自動反映されます。</t>
    <rPh sb="9" eb="11">
      <t>コウボ</t>
    </rPh>
    <rPh sb="33" eb="35">
      <t>コウボ</t>
    </rPh>
    <rPh sb="35" eb="37">
      <t>シンセイ</t>
    </rPh>
    <rPh sb="38" eb="40">
      <t>ベッシ</t>
    </rPh>
    <rPh sb="48" eb="52">
      <t>ジドウハンエイ</t>
    </rPh>
    <phoneticPr fontId="2"/>
  </si>
  <si>
    <t>5-3</t>
    <phoneticPr fontId="2"/>
  </si>
  <si>
    <t>5-4</t>
    <phoneticPr fontId="2"/>
  </si>
  <si>
    <t>5-5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</si>
</sst>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yyyy&quot;年&quot;m&quot;月&quot;d&quot;日&quot;;@"/>
  </numFmts>
  <fonts count="49" x14ac:knownFonts="1">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color rgb="FFAEAAAA"/>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10"/>
      <color theme="0"/>
      <name val="Calibri Light"/>
      <family val="2"/>
    </font>
    <font>
      <u val="singleAccounting"/>
      <sz val="10"/>
      <color theme="0"/>
      <name val="Calibri Light"/>
      <family val="2"/>
    </font>
    <font>
      <sz val="10"/>
      <name val="Yu Gothic UI"/>
      <family val="3"/>
      <charset val="2"/>
    </font>
    <font>
      <b/>
      <u/>
      <sz val="10"/>
      <color rgb="FFFF0000"/>
      <name val="Yu Gothic UI"/>
      <family val="3"/>
      <charset val="128"/>
    </font>
    <font>
      <b/>
      <sz val="11"/>
      <color rgb="FFFF0000"/>
      <name val="Yu Gothic UI"/>
      <family val="3"/>
      <charset val="128"/>
    </font>
  </fonts>
  <fills count="16">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249977111117893"/>
        <bgColor indexed="64"/>
      </patternFill>
    </fill>
  </fills>
  <borders count="38">
    <border>
      <left/>
      <right/>
      <top/>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34998626667073579"/>
      </right>
      <top style="thin">
        <color theme="0" tint="-0.34998626667073579"/>
      </top>
      <bottom style="hair">
        <color theme="0" tint="-0.499984740745262"/>
      </bottom>
      <diagonal/>
    </border>
    <border>
      <left style="thin">
        <color theme="0" tint="-0.34998626667073579"/>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34998626667073579"/>
      </right>
      <top style="hair">
        <color theme="0" tint="-0.499984740745262"/>
      </top>
      <bottom style="hair">
        <color theme="0" tint="-0.499984740745262"/>
      </bottom>
      <diagonal/>
    </border>
    <border>
      <left style="thin">
        <color theme="0" tint="-0.34998626667073579"/>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34998626667073579"/>
      </right>
      <top style="hair">
        <color theme="0" tint="-0.49998474074526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4" fillId="0" borderId="0">
      <alignment vertical="center"/>
    </xf>
    <xf numFmtId="0" fontId="5" fillId="0" borderId="0" applyNumberFormat="0" applyFill="0" applyBorder="0" applyAlignment="0" applyProtection="0">
      <alignment vertical="top"/>
      <protection locked="0"/>
    </xf>
    <xf numFmtId="9" fontId="6" fillId="0" borderId="0" applyFont="0" applyFill="0" applyBorder="0" applyAlignment="0" applyProtection="0">
      <alignment vertical="center"/>
    </xf>
    <xf numFmtId="0" fontId="7" fillId="0" borderId="0"/>
    <xf numFmtId="0" fontId="1" fillId="0" borderId="0">
      <alignment vertical="center"/>
    </xf>
    <xf numFmtId="0" fontId="12"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3" fillId="0" borderId="0">
      <alignment vertical="center"/>
    </xf>
  </cellStyleXfs>
  <cellXfs count="324">
    <xf numFmtId="0" fontId="0" fillId="0" borderId="0" xfId="0">
      <alignment vertical="center"/>
    </xf>
    <xf numFmtId="0" fontId="8" fillId="0" borderId="0" xfId="0" applyFont="1">
      <alignment vertical="center"/>
    </xf>
    <xf numFmtId="41" fontId="8" fillId="0" borderId="0" xfId="0" applyNumberFormat="1" applyFont="1">
      <alignment vertical="center"/>
    </xf>
    <xf numFmtId="3" fontId="8" fillId="0" borderId="0" xfId="0" applyNumberFormat="1" applyFont="1">
      <alignment vertical="center"/>
    </xf>
    <xf numFmtId="3" fontId="10" fillId="0" borderId="0" xfId="0" applyNumberFormat="1" applyFont="1">
      <alignment vertical="center"/>
    </xf>
    <xf numFmtId="0" fontId="8" fillId="0" borderId="0" xfId="0" applyFont="1" applyFill="1">
      <alignment vertical="center"/>
    </xf>
    <xf numFmtId="0" fontId="15" fillId="0" borderId="0" xfId="0" applyFont="1" applyFill="1" applyBorder="1" applyAlignment="1" applyProtection="1">
      <alignment vertical="center"/>
    </xf>
    <xf numFmtId="0" fontId="15" fillId="0" borderId="0" xfId="0" applyFont="1" applyBorder="1" applyAlignment="1" applyProtection="1">
      <alignment horizontal="center" vertical="center"/>
    </xf>
    <xf numFmtId="49" fontId="15" fillId="0" borderId="0" xfId="0" applyNumberFormat="1" applyFont="1" applyBorder="1" applyAlignment="1" applyProtection="1">
      <alignment horizontal="center" vertical="center"/>
    </xf>
    <xf numFmtId="0" fontId="15" fillId="0" borderId="0" xfId="0" applyFont="1" applyBorder="1" applyAlignment="1" applyProtection="1">
      <alignment vertical="center"/>
    </xf>
    <xf numFmtId="0" fontId="15" fillId="0" borderId="0" xfId="0" applyFont="1" applyBorder="1" applyAlignment="1" applyProtection="1">
      <alignment vertical="center" wrapText="1"/>
    </xf>
    <xf numFmtId="0" fontId="15" fillId="0" borderId="0" xfId="0" applyFont="1" applyBorder="1" applyAlignment="1" applyProtection="1">
      <alignment horizontal="left" vertical="center" wrapText="1"/>
    </xf>
    <xf numFmtId="0" fontId="16" fillId="0" borderId="0" xfId="0" applyFont="1" applyFill="1" applyBorder="1" applyAlignment="1" applyProtection="1">
      <alignment vertical="center"/>
      <protection locked="0"/>
    </xf>
    <xf numFmtId="0" fontId="17" fillId="0" borderId="0" xfId="0" applyFont="1" applyBorder="1" applyAlignment="1" applyProtection="1">
      <alignment vertical="center"/>
      <protection locked="0"/>
    </xf>
    <xf numFmtId="0" fontId="15" fillId="0" borderId="0" xfId="0" applyFont="1" applyBorder="1" applyAlignment="1" applyProtection="1">
      <alignment vertical="center"/>
      <protection locked="0"/>
    </xf>
    <xf numFmtId="0" fontId="18" fillId="0" borderId="0" xfId="0" applyFont="1" applyBorder="1" applyAlignment="1" applyProtection="1">
      <alignment vertical="center"/>
    </xf>
    <xf numFmtId="49" fontId="18" fillId="0" borderId="0" xfId="0" applyNumberFormat="1" applyFont="1" applyBorder="1" applyAlignment="1" applyProtection="1">
      <alignment vertical="center"/>
    </xf>
    <xf numFmtId="0" fontId="18" fillId="0" borderId="0" xfId="0" applyFont="1" applyBorder="1" applyAlignment="1" applyProtection="1">
      <alignment vertical="center" wrapText="1"/>
    </xf>
    <xf numFmtId="0" fontId="18" fillId="0" borderId="0" xfId="0" applyFont="1" applyBorder="1" applyAlignment="1" applyProtection="1">
      <alignment horizontal="left" vertical="center" wrapText="1"/>
    </xf>
    <xf numFmtId="0" fontId="18" fillId="0" borderId="0" xfId="0" applyFont="1" applyFill="1" applyBorder="1" applyAlignment="1" applyProtection="1">
      <alignment vertical="center"/>
    </xf>
    <xf numFmtId="0" fontId="15" fillId="0" borderId="0" xfId="0" applyFont="1" applyBorder="1" applyAlignment="1" applyProtection="1">
      <alignment horizontal="left" vertical="center"/>
    </xf>
    <xf numFmtId="0" fontId="19" fillId="0" borderId="0" xfId="0" applyFont="1" applyFill="1" applyBorder="1" applyAlignment="1" applyProtection="1">
      <alignment horizontal="left" vertical="center"/>
    </xf>
    <xf numFmtId="49" fontId="15" fillId="0" borderId="0" xfId="0" applyNumberFormat="1" applyFont="1" applyFill="1" applyBorder="1" applyAlignment="1" applyProtection="1">
      <alignment horizontal="center" vertical="center"/>
    </xf>
    <xf numFmtId="0" fontId="15" fillId="0" borderId="0" xfId="0" applyFont="1" applyFill="1" applyBorder="1" applyAlignment="1" applyProtection="1">
      <alignment vertical="center" wrapText="1"/>
    </xf>
    <xf numFmtId="0" fontId="15" fillId="0" borderId="0" xfId="0" applyFont="1" applyFill="1" applyBorder="1" applyAlignment="1" applyProtection="1">
      <alignment horizontal="left" vertical="center" wrapText="1"/>
    </xf>
    <xf numFmtId="0" fontId="15" fillId="0" borderId="0" xfId="0" applyFont="1" applyFill="1" applyBorder="1" applyAlignment="1" applyProtection="1">
      <alignment horizontal="center" vertical="center"/>
    </xf>
    <xf numFmtId="49" fontId="15" fillId="0" borderId="0" xfId="0" applyNumberFormat="1" applyFont="1" applyFill="1" applyBorder="1" applyAlignment="1" applyProtection="1">
      <alignment horizontal="left" vertical="center"/>
    </xf>
    <xf numFmtId="0" fontId="15" fillId="2" borderId="0" xfId="0" applyFont="1" applyFill="1" applyBorder="1" applyAlignment="1" applyProtection="1">
      <alignment horizontal="left" vertical="center"/>
    </xf>
    <xf numFmtId="0" fontId="15" fillId="0" borderId="0" xfId="0" applyFont="1" applyFill="1" applyBorder="1" applyAlignment="1" applyProtection="1">
      <alignment horizontal="left" vertical="center"/>
    </xf>
    <xf numFmtId="0" fontId="22" fillId="0" borderId="0" xfId="0" applyFont="1" applyFill="1" applyBorder="1" applyAlignment="1" applyProtection="1">
      <alignment horizontal="left"/>
    </xf>
    <xf numFmtId="49" fontId="22" fillId="0" borderId="0" xfId="0" applyNumberFormat="1" applyFont="1" applyFill="1" applyBorder="1" applyAlignment="1" applyProtection="1">
      <alignment horizontal="left"/>
    </xf>
    <xf numFmtId="0" fontId="23"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wrapText="1"/>
    </xf>
    <xf numFmtId="0" fontId="17"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14" borderId="0" xfId="0" applyFont="1" applyFill="1" applyBorder="1" applyAlignment="1" applyProtection="1">
      <alignment vertical="center"/>
    </xf>
    <xf numFmtId="0" fontId="15" fillId="2" borderId="1"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5" fillId="14" borderId="0" xfId="0" applyFont="1" applyFill="1" applyBorder="1" applyAlignment="1" applyProtection="1">
      <alignment horizontal="center" vertical="center"/>
    </xf>
    <xf numFmtId="0" fontId="15" fillId="0" borderId="1" xfId="0" applyFont="1" applyFill="1" applyBorder="1" applyAlignment="1" applyProtection="1">
      <alignment horizontal="left" vertical="center" wrapText="1" indent="1"/>
    </xf>
    <xf numFmtId="0" fontId="15" fillId="4" borderId="1" xfId="0" applyFont="1" applyFill="1" applyBorder="1" applyAlignment="1" applyProtection="1">
      <alignment horizontal="left" vertical="center" wrapText="1"/>
    </xf>
    <xf numFmtId="14" fontId="15" fillId="2" borderId="1" xfId="0" applyNumberFormat="1" applyFont="1" applyFill="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0" xfId="0" applyFont="1" applyFill="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6" fillId="13" borderId="0" xfId="0" applyFont="1" applyFill="1" applyBorder="1" applyAlignment="1" applyProtection="1">
      <alignment vertical="center"/>
    </xf>
    <xf numFmtId="0" fontId="15"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center"/>
    </xf>
    <xf numFmtId="0" fontId="32" fillId="0" borderId="0" xfId="0" applyFont="1" applyBorder="1" applyAlignment="1" applyProtection="1">
      <alignment vertical="center"/>
    </xf>
    <xf numFmtId="0" fontId="19" fillId="0" borderId="0" xfId="0" applyFont="1" applyBorder="1" applyAlignment="1" applyProtection="1">
      <alignment horizontal="right"/>
    </xf>
    <xf numFmtId="0" fontId="33" fillId="0" borderId="0" xfId="0" applyFont="1" applyFill="1" applyBorder="1" applyAlignment="1" applyProtection="1">
      <alignment vertical="center" wrapText="1"/>
      <protection locked="0"/>
    </xf>
    <xf numFmtId="0" fontId="32" fillId="0" borderId="0" xfId="0" applyFont="1" applyBorder="1" applyAlignment="1" applyProtection="1">
      <alignment horizontal="left" vertical="center"/>
    </xf>
    <xf numFmtId="0" fontId="15" fillId="0" borderId="0" xfId="0" applyFont="1" applyFill="1" applyBorder="1" applyAlignment="1" applyProtection="1">
      <alignment horizontal="left"/>
    </xf>
    <xf numFmtId="0" fontId="15" fillId="0" borderId="0" xfId="0" applyFont="1" applyBorder="1" applyAlignment="1" applyProtection="1">
      <alignment horizontal="right"/>
    </xf>
    <xf numFmtId="0" fontId="42" fillId="0" borderId="0" xfId="0" applyFont="1" applyFill="1" applyBorder="1" applyAlignment="1" applyProtection="1">
      <alignment horizontal="left" wrapText="1"/>
    </xf>
    <xf numFmtId="0" fontId="15" fillId="0" borderId="0"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0" borderId="0" xfId="0" applyFont="1" applyBorder="1" applyAlignment="1" applyProtection="1">
      <alignment vertical="center"/>
      <protection locked="0"/>
    </xf>
    <xf numFmtId="0" fontId="15" fillId="7" borderId="1" xfId="0" applyFont="1" applyFill="1" applyBorder="1" applyAlignment="1" applyProtection="1">
      <alignment horizontal="left" vertical="center" wrapText="1"/>
    </xf>
    <xf numFmtId="0" fontId="15" fillId="0" borderId="3" xfId="0" applyFont="1" applyFill="1" applyBorder="1" applyAlignment="1" applyProtection="1">
      <alignment horizontal="center" vertical="center" wrapText="1"/>
    </xf>
    <xf numFmtId="49" fontId="15" fillId="0" borderId="3" xfId="0" applyNumberFormat="1" applyFont="1" applyBorder="1" applyAlignment="1" applyProtection="1">
      <alignment horizontal="left" vertical="center" wrapText="1" indent="2"/>
    </xf>
    <xf numFmtId="0" fontId="15" fillId="0" borderId="3" xfId="0" applyFont="1" applyFill="1" applyBorder="1" applyAlignment="1" applyProtection="1">
      <alignment horizontal="left" vertical="center" indent="1"/>
    </xf>
    <xf numFmtId="0" fontId="15" fillId="7" borderId="3" xfId="0" applyFont="1" applyFill="1" applyBorder="1" applyAlignment="1" applyProtection="1">
      <alignment horizontal="left" vertical="center" wrapText="1"/>
    </xf>
    <xf numFmtId="0" fontId="15" fillId="0" borderId="4" xfId="0" applyFont="1" applyFill="1" applyBorder="1" applyAlignment="1" applyProtection="1">
      <alignment horizontal="center" vertical="center" wrapText="1"/>
    </xf>
    <xf numFmtId="49" fontId="15" fillId="0" borderId="4" xfId="0" applyNumberFormat="1" applyFont="1" applyBorder="1" applyAlignment="1" applyProtection="1">
      <alignment horizontal="left" vertical="center" wrapText="1" indent="2"/>
    </xf>
    <xf numFmtId="0" fontId="15" fillId="0" borderId="4" xfId="0" applyFont="1" applyBorder="1" applyAlignment="1" applyProtection="1">
      <alignment horizontal="left" vertical="center" wrapText="1" indent="1"/>
    </xf>
    <xf numFmtId="0" fontId="15" fillId="7" borderId="4" xfId="0" applyFont="1" applyFill="1" applyBorder="1" applyAlignment="1" applyProtection="1">
      <alignment horizontal="left" vertical="center" wrapText="1"/>
    </xf>
    <xf numFmtId="0" fontId="15" fillId="0" borderId="4" xfId="0" applyFont="1" applyFill="1" applyBorder="1" applyAlignment="1" applyProtection="1">
      <alignment vertical="center"/>
    </xf>
    <xf numFmtId="0" fontId="15" fillId="0" borderId="4" xfId="0" applyFont="1" applyFill="1" applyBorder="1" applyAlignment="1" applyProtection="1">
      <alignment horizontal="left" vertical="center" indent="1"/>
    </xf>
    <xf numFmtId="0" fontId="15" fillId="0" borderId="4" xfId="0" applyFont="1" applyFill="1" applyBorder="1" applyAlignment="1" applyProtection="1">
      <alignment vertical="center" wrapText="1"/>
    </xf>
    <xf numFmtId="0" fontId="15" fillId="0" borderId="4" xfId="0" applyFont="1" applyFill="1" applyBorder="1" applyAlignment="1" applyProtection="1">
      <alignment horizontal="left" vertical="center" wrapText="1" indent="1"/>
    </xf>
    <xf numFmtId="0" fontId="15" fillId="0" borderId="4" xfId="0" applyFont="1" applyBorder="1" applyAlignment="1" applyProtection="1">
      <alignment horizontal="left" vertical="center" indent="1"/>
    </xf>
    <xf numFmtId="0" fontId="15" fillId="0" borderId="4" xfId="0" applyFont="1" applyFill="1" applyBorder="1" applyAlignment="1" applyProtection="1">
      <alignment horizontal="center" vertical="center"/>
    </xf>
    <xf numFmtId="49" fontId="15" fillId="0" borderId="4" xfId="0" applyNumberFormat="1" applyFont="1" applyBorder="1" applyAlignment="1" applyProtection="1">
      <alignment horizontal="left" vertical="center" indent="2"/>
    </xf>
    <xf numFmtId="0" fontId="27" fillId="7" borderId="4" xfId="0" applyFont="1" applyFill="1" applyBorder="1" applyAlignment="1" applyProtection="1">
      <alignment horizontal="left" vertical="center" wrapText="1"/>
    </xf>
    <xf numFmtId="0" fontId="25" fillId="4" borderId="4" xfId="0" applyFont="1" applyFill="1" applyBorder="1" applyAlignment="1" applyProtection="1">
      <alignment vertical="center"/>
    </xf>
    <xf numFmtId="41" fontId="15" fillId="0" borderId="4" xfId="0" applyNumberFormat="1" applyFont="1" applyFill="1" applyBorder="1" applyAlignment="1" applyProtection="1">
      <alignment horizontal="left" vertical="center" wrapText="1"/>
      <protection hidden="1"/>
    </xf>
    <xf numFmtId="0" fontId="27" fillId="7" borderId="4" xfId="0" applyFont="1" applyFill="1" applyBorder="1" applyAlignment="1" applyProtection="1">
      <alignment horizontal="center" vertical="center" wrapText="1"/>
    </xf>
    <xf numFmtId="0" fontId="15" fillId="0" borderId="5" xfId="0" applyFont="1" applyFill="1" applyBorder="1" applyAlignment="1" applyProtection="1">
      <alignment horizontal="center" vertical="center"/>
    </xf>
    <xf numFmtId="49" fontId="15" fillId="0" borderId="5" xfId="0" applyNumberFormat="1" applyFont="1" applyBorder="1" applyAlignment="1" applyProtection="1">
      <alignment horizontal="left" vertical="center" indent="2"/>
    </xf>
    <xf numFmtId="0" fontId="27" fillId="7" borderId="5" xfId="0" applyFont="1" applyFill="1" applyBorder="1" applyAlignment="1" applyProtection="1">
      <alignment horizontal="center" vertical="center" wrapText="1"/>
    </xf>
    <xf numFmtId="41" fontId="15" fillId="0" borderId="5" xfId="0" applyNumberFormat="1" applyFont="1" applyFill="1" applyBorder="1" applyAlignment="1" applyProtection="1">
      <alignment horizontal="left" vertical="center" wrapText="1"/>
      <protection hidden="1"/>
    </xf>
    <xf numFmtId="49" fontId="15" fillId="0" borderId="3" xfId="0" applyNumberFormat="1" applyFont="1" applyBorder="1" applyAlignment="1" applyProtection="1">
      <alignment horizontal="center" vertical="center" wrapText="1"/>
    </xf>
    <xf numFmtId="0" fontId="15" fillId="0" borderId="3" xfId="0" applyFont="1" applyFill="1" applyBorder="1" applyAlignment="1" applyProtection="1">
      <alignment horizontal="left" vertical="center" wrapText="1" indent="1"/>
    </xf>
    <xf numFmtId="0" fontId="25" fillId="4" borderId="3" xfId="0" applyFont="1" applyFill="1" applyBorder="1" applyAlignment="1" applyProtection="1">
      <alignment vertical="center"/>
    </xf>
    <xf numFmtId="0" fontId="27" fillId="7" borderId="5" xfId="0" applyFont="1" applyFill="1" applyBorder="1" applyAlignment="1" applyProtection="1">
      <alignment horizontal="left" vertical="center" wrapText="1"/>
    </xf>
    <xf numFmtId="0" fontId="15" fillId="2" borderId="5" xfId="0" applyFont="1" applyFill="1" applyBorder="1" applyAlignment="1" applyProtection="1">
      <alignment horizontal="left" vertical="center" wrapText="1"/>
      <protection locked="0"/>
    </xf>
    <xf numFmtId="0" fontId="25" fillId="12" borderId="4" xfId="0" applyFont="1" applyFill="1" applyBorder="1" applyAlignment="1" applyProtection="1">
      <alignment vertical="center"/>
    </xf>
    <xf numFmtId="0" fontId="15" fillId="0" borderId="5" xfId="0" applyFont="1" applyBorder="1" applyAlignment="1" applyProtection="1">
      <alignment horizontal="left" vertical="center" indent="1"/>
    </xf>
    <xf numFmtId="0" fontId="15" fillId="7" borderId="5" xfId="0" applyFont="1" applyFill="1" applyBorder="1" applyAlignment="1" applyProtection="1">
      <alignment horizontal="left" vertical="center" wrapText="1"/>
    </xf>
    <xf numFmtId="0" fontId="25" fillId="4" borderId="5" xfId="0" applyFont="1" applyFill="1" applyBorder="1" applyAlignment="1" applyProtection="1">
      <alignment vertical="center"/>
    </xf>
    <xf numFmtId="49" fontId="15" fillId="0" borderId="1" xfId="0" applyNumberFormat="1" applyFont="1" applyBorder="1" applyAlignment="1" applyProtection="1">
      <alignment horizontal="left" vertical="center" wrapText="1" indent="2"/>
    </xf>
    <xf numFmtId="0" fontId="15" fillId="0" borderId="6" xfId="0" applyFont="1" applyFill="1" applyBorder="1" applyAlignment="1" applyProtection="1">
      <alignment horizontal="center" vertical="center" wrapText="1"/>
    </xf>
    <xf numFmtId="0" fontId="15" fillId="0" borderId="2" xfId="0" applyFont="1" applyFill="1" applyBorder="1" applyAlignment="1" applyProtection="1">
      <alignment horizontal="center" vertical="center" wrapText="1"/>
    </xf>
    <xf numFmtId="49" fontId="15" fillId="0" borderId="2" xfId="0" applyNumberFormat="1" applyFont="1" applyBorder="1" applyAlignment="1" applyProtection="1">
      <alignment horizontal="left" vertical="center" wrapText="1" indent="2"/>
    </xf>
    <xf numFmtId="0" fontId="15" fillId="0" borderId="2" xfId="0" applyFont="1" applyFill="1" applyBorder="1" applyAlignment="1" applyProtection="1">
      <alignment horizontal="left" vertical="center" indent="1"/>
    </xf>
    <xf numFmtId="0" fontId="15" fillId="7" borderId="2" xfId="0" applyFont="1" applyFill="1" applyBorder="1" applyAlignment="1" applyProtection="1">
      <alignment horizontal="left" vertical="center" wrapText="1"/>
    </xf>
    <xf numFmtId="0" fontId="25" fillId="12" borderId="2" xfId="0" applyFont="1" applyFill="1" applyBorder="1" applyAlignment="1" applyProtection="1">
      <alignment vertical="center"/>
    </xf>
    <xf numFmtId="0" fontId="15" fillId="7" borderId="7" xfId="0" applyFont="1" applyFill="1" applyBorder="1" applyAlignment="1" applyProtection="1">
      <alignment horizontal="left" vertical="center" wrapText="1"/>
    </xf>
    <xf numFmtId="0" fontId="15" fillId="0" borderId="8" xfId="0" applyFont="1" applyFill="1" applyBorder="1" applyAlignment="1" applyProtection="1">
      <alignment horizontal="center" vertical="center" wrapText="1"/>
    </xf>
    <xf numFmtId="0" fontId="15" fillId="7" borderId="8" xfId="0" applyFont="1" applyFill="1" applyBorder="1" applyAlignment="1" applyProtection="1">
      <alignment horizontal="left" vertical="top" wrapText="1"/>
    </xf>
    <xf numFmtId="0" fontId="15" fillId="2" borderId="8" xfId="0" applyFont="1" applyFill="1" applyBorder="1" applyAlignment="1" applyProtection="1">
      <alignment horizontal="left" vertical="center" wrapText="1"/>
      <protection locked="0"/>
    </xf>
    <xf numFmtId="0" fontId="15" fillId="0" borderId="3" xfId="0" applyFont="1" applyBorder="1" applyAlignment="1" applyProtection="1">
      <alignment horizontal="left" vertical="center" wrapText="1" indent="1"/>
    </xf>
    <xf numFmtId="0" fontId="15" fillId="0" borderId="3" xfId="0" applyFont="1" applyFill="1" applyBorder="1" applyAlignment="1" applyProtection="1">
      <alignment vertical="center"/>
    </xf>
    <xf numFmtId="0" fontId="15" fillId="0" borderId="5" xfId="0" applyFont="1" applyFill="1" applyBorder="1" applyAlignment="1" applyProtection="1">
      <alignment horizontal="center" vertical="center" wrapText="1"/>
    </xf>
    <xf numFmtId="49" fontId="15" fillId="0" borderId="5" xfId="0" applyNumberFormat="1" applyFont="1" applyBorder="1" applyAlignment="1" applyProtection="1">
      <alignment horizontal="left" vertical="center" wrapText="1" indent="2"/>
    </xf>
    <xf numFmtId="0" fontId="15" fillId="0" borderId="5" xfId="0" applyFont="1" applyFill="1" applyBorder="1" applyAlignment="1" applyProtection="1">
      <alignment horizontal="left" vertical="center" indent="1"/>
    </xf>
    <xf numFmtId="0" fontId="15" fillId="0" borderId="5" xfId="0" applyFont="1" applyFill="1" applyBorder="1" applyAlignment="1" applyProtection="1">
      <alignment vertical="center" wrapText="1"/>
    </xf>
    <xf numFmtId="0" fontId="15" fillId="0" borderId="6" xfId="0" applyFont="1" applyBorder="1" applyAlignment="1" applyProtection="1">
      <alignment horizontal="left" vertical="center" indent="1"/>
    </xf>
    <xf numFmtId="0" fontId="15" fillId="0" borderId="2" xfId="0" applyFont="1" applyFill="1" applyBorder="1" applyAlignment="1" applyProtection="1">
      <alignment horizontal="left" vertical="center" wrapText="1" indent="1"/>
    </xf>
    <xf numFmtId="0" fontId="15" fillId="0" borderId="2" xfId="0" applyFont="1" applyBorder="1" applyAlignment="1" applyProtection="1">
      <alignment horizontal="left" vertical="center" indent="1"/>
    </xf>
    <xf numFmtId="0" fontId="15" fillId="2" borderId="2"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center" vertical="center"/>
    </xf>
    <xf numFmtId="49" fontId="15" fillId="0" borderId="3" xfId="0" applyNumberFormat="1" applyFont="1" applyBorder="1" applyAlignment="1" applyProtection="1">
      <alignment horizontal="left" vertical="center" indent="2"/>
    </xf>
    <xf numFmtId="0" fontId="15" fillId="0" borderId="3" xfId="0" applyFont="1" applyBorder="1" applyAlignment="1" applyProtection="1">
      <alignment horizontal="left" vertical="center" indent="1"/>
    </xf>
    <xf numFmtId="0" fontId="15" fillId="0" borderId="2" xfId="0" applyFont="1" applyFill="1" applyBorder="1" applyAlignment="1" applyProtection="1">
      <alignment horizontal="center" vertical="center"/>
    </xf>
    <xf numFmtId="49" fontId="15" fillId="0" borderId="2" xfId="0" applyNumberFormat="1" applyFont="1" applyBorder="1" applyAlignment="1" applyProtection="1">
      <alignment horizontal="left" vertical="center" indent="2"/>
    </xf>
    <xf numFmtId="0" fontId="15" fillId="0" borderId="2" xfId="0" applyFont="1" applyFill="1" applyBorder="1" applyAlignment="1" applyProtection="1">
      <alignment vertical="center" wrapText="1"/>
    </xf>
    <xf numFmtId="0" fontId="27" fillId="7" borderId="3" xfId="0" applyFont="1" applyFill="1" applyBorder="1" applyAlignment="1" applyProtection="1">
      <alignment horizontal="left" vertical="center" wrapText="1"/>
    </xf>
    <xf numFmtId="0" fontId="15" fillId="4" borderId="3" xfId="0" applyFont="1" applyFill="1" applyBorder="1" applyAlignment="1" applyProtection="1">
      <alignment horizontal="left" vertical="center" wrapText="1"/>
    </xf>
    <xf numFmtId="49" fontId="15" fillId="0" borderId="5" xfId="0" applyNumberFormat="1" applyFont="1" applyBorder="1" applyAlignment="1" applyProtection="1">
      <alignment horizontal="center" vertical="center" wrapText="1"/>
    </xf>
    <xf numFmtId="0" fontId="15" fillId="4" borderId="5" xfId="0" applyFont="1" applyFill="1" applyBorder="1" applyAlignment="1" applyProtection="1">
      <alignment vertical="center" wrapText="1"/>
    </xf>
    <xf numFmtId="49" fontId="15" fillId="0" borderId="2" xfId="0" applyNumberFormat="1" applyFont="1" applyBorder="1" applyAlignment="1" applyProtection="1">
      <alignment horizontal="center" vertical="center"/>
    </xf>
    <xf numFmtId="0" fontId="27" fillId="7" borderId="2" xfId="0" applyFont="1" applyFill="1" applyBorder="1" applyAlignment="1" applyProtection="1">
      <alignment horizontal="left" vertical="center" wrapText="1"/>
    </xf>
    <xf numFmtId="0" fontId="15" fillId="4" borderId="2" xfId="0" applyFont="1" applyFill="1" applyBorder="1" applyAlignment="1" applyProtection="1">
      <alignment vertical="center"/>
    </xf>
    <xf numFmtId="0" fontId="27" fillId="0" borderId="2" xfId="0" applyFont="1" applyFill="1" applyBorder="1" applyAlignment="1" applyProtection="1">
      <alignment horizontal="left" vertical="center" indent="1"/>
    </xf>
    <xf numFmtId="0" fontId="25" fillId="4" borderId="2" xfId="0" applyFont="1" applyFill="1" applyBorder="1" applyAlignment="1" applyProtection="1">
      <alignment vertical="center"/>
    </xf>
    <xf numFmtId="0" fontId="27" fillId="0" borderId="3" xfId="0" applyFont="1" applyBorder="1" applyAlignment="1" applyProtection="1">
      <alignment horizontal="left" vertical="center" wrapText="1" indent="1"/>
    </xf>
    <xf numFmtId="0" fontId="15" fillId="0" borderId="9" xfId="0" applyFont="1" applyFill="1" applyBorder="1" applyAlignment="1" applyProtection="1">
      <alignment horizontal="center" vertical="center" wrapText="1"/>
    </xf>
    <xf numFmtId="49" fontId="15" fillId="0" borderId="10" xfId="0" applyNumberFormat="1" applyFont="1" applyBorder="1" applyAlignment="1" applyProtection="1">
      <alignment horizontal="left" vertical="center" wrapText="1" indent="2"/>
    </xf>
    <xf numFmtId="0" fontId="27" fillId="0" borderId="10" xfId="0" applyFont="1" applyFill="1" applyBorder="1" applyAlignment="1" applyProtection="1">
      <alignment horizontal="left" vertical="center" indent="1"/>
    </xf>
    <xf numFmtId="0" fontId="15" fillId="7" borderId="10" xfId="0" applyFont="1" applyFill="1" applyBorder="1" applyAlignment="1" applyProtection="1">
      <alignment horizontal="left" vertical="center" wrapText="1"/>
    </xf>
    <xf numFmtId="0" fontId="15" fillId="4" borderId="10" xfId="0" applyFont="1" applyFill="1" applyBorder="1" applyAlignment="1" applyProtection="1">
      <alignment horizontal="left" vertical="center" wrapText="1"/>
    </xf>
    <xf numFmtId="0" fontId="15" fillId="4" borderId="11" xfId="0" applyFont="1" applyFill="1" applyBorder="1" applyAlignment="1" applyProtection="1">
      <alignment vertical="center"/>
    </xf>
    <xf numFmtId="0" fontId="15" fillId="0" borderId="12" xfId="0" applyFont="1" applyFill="1" applyBorder="1" applyAlignment="1" applyProtection="1">
      <alignment horizontal="center" vertical="center" wrapText="1"/>
    </xf>
    <xf numFmtId="0" fontId="15" fillId="12" borderId="13" xfId="0" applyFont="1" applyFill="1" applyBorder="1" applyAlignment="1" applyProtection="1">
      <alignment vertical="center"/>
    </xf>
    <xf numFmtId="0" fontId="25" fillId="12" borderId="13" xfId="0" applyFont="1" applyFill="1" applyBorder="1" applyAlignment="1" applyProtection="1">
      <alignment vertical="center"/>
    </xf>
    <xf numFmtId="0" fontId="15" fillId="0" borderId="14" xfId="0" applyFont="1" applyFill="1" applyBorder="1" applyAlignment="1" applyProtection="1">
      <alignment horizontal="center" vertical="center" wrapText="1"/>
    </xf>
    <xf numFmtId="49" fontId="15" fillId="0" borderId="15" xfId="0" applyNumberFormat="1" applyFont="1" applyBorder="1" applyAlignment="1" applyProtection="1">
      <alignment horizontal="left" vertical="center" wrapText="1" indent="2"/>
    </xf>
    <xf numFmtId="0" fontId="15" fillId="0" borderId="15" xfId="0" applyFont="1" applyFill="1" applyBorder="1" applyAlignment="1" applyProtection="1">
      <alignment horizontal="left" vertical="center" wrapText="1" indent="1"/>
    </xf>
    <xf numFmtId="0" fontId="15" fillId="7" borderId="15" xfId="0" applyFont="1" applyFill="1" applyBorder="1" applyAlignment="1" applyProtection="1">
      <alignment horizontal="left" vertical="center" wrapText="1"/>
    </xf>
    <xf numFmtId="0" fontId="15" fillId="2" borderId="15" xfId="0" applyFont="1" applyFill="1" applyBorder="1" applyAlignment="1" applyProtection="1">
      <alignment horizontal="left" vertical="center" wrapText="1"/>
      <protection locked="0"/>
    </xf>
    <xf numFmtId="0" fontId="25" fillId="12" borderId="16" xfId="0" applyFont="1" applyFill="1" applyBorder="1" applyAlignment="1" applyProtection="1">
      <alignment vertical="center"/>
    </xf>
    <xf numFmtId="0" fontId="15" fillId="0" borderId="10" xfId="0" applyFont="1" applyFill="1" applyBorder="1" applyAlignment="1" applyProtection="1">
      <alignment horizontal="left" vertical="center" wrapText="1" indent="1"/>
    </xf>
    <xf numFmtId="0" fontId="15" fillId="12" borderId="11" xfId="0" applyFont="1" applyFill="1" applyBorder="1" applyAlignment="1" applyProtection="1">
      <alignment vertical="center"/>
    </xf>
    <xf numFmtId="0" fontId="15" fillId="0" borderId="13" xfId="0" applyFont="1" applyFill="1" applyBorder="1" applyAlignment="1" applyProtection="1">
      <alignment vertical="center"/>
    </xf>
    <xf numFmtId="14" fontId="15" fillId="2" borderId="15" xfId="0" applyNumberFormat="1" applyFont="1" applyFill="1" applyBorder="1" applyAlignment="1" applyProtection="1">
      <alignment horizontal="left" vertical="center" wrapText="1"/>
      <protection locked="0"/>
    </xf>
    <xf numFmtId="0" fontId="15" fillId="12" borderId="10" xfId="0" applyFont="1" applyFill="1" applyBorder="1" applyAlignment="1" applyProtection="1">
      <alignment horizontal="left" vertical="center" wrapText="1"/>
    </xf>
    <xf numFmtId="0" fontId="25" fillId="12" borderId="11" xfId="0" applyFont="1" applyFill="1" applyBorder="1" applyAlignment="1" applyProtection="1">
      <alignment vertical="center"/>
    </xf>
    <xf numFmtId="0" fontId="15" fillId="7" borderId="3" xfId="0" applyFont="1" applyFill="1" applyBorder="1" applyAlignment="1" applyProtection="1">
      <alignment horizontal="center" vertical="center"/>
    </xf>
    <xf numFmtId="0" fontId="15" fillId="7" borderId="4" xfId="0" applyFont="1" applyFill="1" applyBorder="1" applyAlignment="1" applyProtection="1">
      <alignment horizontal="center" vertical="center"/>
    </xf>
    <xf numFmtId="41" fontId="15" fillId="2" borderId="4" xfId="0" applyNumberFormat="1" applyFont="1" applyFill="1" applyBorder="1" applyAlignment="1" applyProtection="1">
      <alignment horizontal="right" vertical="center"/>
      <protection locked="0"/>
    </xf>
    <xf numFmtId="0" fontId="25" fillId="7" borderId="4" xfId="0" applyFont="1" applyFill="1" applyBorder="1" applyAlignment="1" applyProtection="1">
      <alignment horizontal="center" vertical="center"/>
    </xf>
    <xf numFmtId="41" fontId="15" fillId="0" borderId="4" xfId="0" applyNumberFormat="1" applyFont="1" applyFill="1" applyBorder="1" applyAlignment="1" applyProtection="1">
      <alignment horizontal="left" vertical="center"/>
      <protection hidden="1"/>
    </xf>
    <xf numFmtId="41" fontId="15" fillId="0" borderId="4" xfId="0" applyNumberFormat="1" applyFont="1" applyFill="1" applyBorder="1" applyAlignment="1" applyProtection="1">
      <alignment vertical="center"/>
      <protection hidden="1"/>
    </xf>
    <xf numFmtId="0" fontId="15" fillId="9" borderId="4" xfId="0" applyFont="1" applyFill="1" applyBorder="1" applyAlignment="1" applyProtection="1">
      <alignment horizontal="center" vertical="center"/>
    </xf>
    <xf numFmtId="41" fontId="15" fillId="0" borderId="4" xfId="0" applyNumberFormat="1" applyFont="1" applyBorder="1" applyAlignment="1" applyProtection="1">
      <alignment horizontal="left" vertical="center"/>
      <protection hidden="1"/>
    </xf>
    <xf numFmtId="41" fontId="15" fillId="0" borderId="4" xfId="0" applyNumberFormat="1" applyFont="1" applyBorder="1" applyAlignment="1" applyProtection="1">
      <alignment vertical="center"/>
      <protection hidden="1"/>
    </xf>
    <xf numFmtId="41" fontId="15" fillId="4" borderId="4" xfId="0" applyNumberFormat="1" applyFont="1" applyFill="1" applyBorder="1" applyAlignment="1" applyProtection="1">
      <alignment horizontal="left" vertical="center"/>
      <protection hidden="1"/>
    </xf>
    <xf numFmtId="10" fontId="15" fillId="0" borderId="4" xfId="4" applyNumberFormat="1" applyFont="1" applyBorder="1" applyAlignment="1" applyProtection="1">
      <alignment vertical="center"/>
      <protection hidden="1"/>
    </xf>
    <xf numFmtId="0" fontId="15" fillId="7" borderId="4" xfId="0" applyFont="1" applyFill="1" applyBorder="1" applyAlignment="1" applyProtection="1">
      <alignment vertical="center"/>
    </xf>
    <xf numFmtId="0" fontId="15" fillId="7" borderId="5" xfId="0" applyFont="1" applyFill="1" applyBorder="1" applyAlignment="1" applyProtection="1">
      <alignment vertical="center" wrapText="1"/>
    </xf>
    <xf numFmtId="0" fontId="23" fillId="6" borderId="17" xfId="0" applyFont="1" applyFill="1" applyBorder="1" applyAlignment="1" applyProtection="1">
      <alignment horizontal="center" vertical="center" wrapText="1"/>
    </xf>
    <xf numFmtId="0" fontId="23" fillId="6" borderId="18" xfId="0" applyFont="1" applyFill="1" applyBorder="1" applyAlignment="1" applyProtection="1">
      <alignment horizontal="center" vertical="center"/>
    </xf>
    <xf numFmtId="0" fontId="23" fillId="6" borderId="18" xfId="0" applyFont="1" applyFill="1" applyBorder="1" applyAlignment="1" applyProtection="1">
      <alignment horizontal="center" vertical="center" wrapText="1"/>
    </xf>
    <xf numFmtId="0" fontId="24" fillId="8" borderId="19" xfId="0" applyFont="1" applyFill="1" applyBorder="1" applyAlignment="1" applyProtection="1">
      <alignment horizontal="center" vertical="center" wrapText="1"/>
    </xf>
    <xf numFmtId="0" fontId="24" fillId="8" borderId="20" xfId="0" applyFont="1" applyFill="1" applyBorder="1" applyAlignment="1" applyProtection="1">
      <alignment horizontal="center" vertical="center"/>
    </xf>
    <xf numFmtId="0" fontId="24" fillId="8" borderId="21" xfId="0" applyFont="1" applyFill="1" applyBorder="1" applyAlignment="1" applyProtection="1">
      <alignment horizontal="center" vertical="center"/>
    </xf>
    <xf numFmtId="0" fontId="23" fillId="6" borderId="22" xfId="0" applyFont="1" applyFill="1" applyBorder="1" applyAlignment="1" applyProtection="1">
      <alignment horizontal="center" vertical="center" wrapText="1"/>
    </xf>
    <xf numFmtId="49" fontId="23" fillId="6" borderId="23" xfId="0" applyNumberFormat="1" applyFont="1" applyFill="1" applyBorder="1" applyAlignment="1" applyProtection="1">
      <alignment horizontal="centerContinuous" vertical="center" wrapText="1"/>
    </xf>
    <xf numFmtId="0" fontId="23" fillId="6" borderId="24" xfId="0" applyFont="1" applyFill="1" applyBorder="1" applyAlignment="1" applyProtection="1">
      <alignment horizontal="centerContinuous" vertical="center"/>
    </xf>
    <xf numFmtId="0" fontId="23" fillId="6" borderId="19" xfId="0" applyFont="1" applyFill="1" applyBorder="1" applyAlignment="1" applyProtection="1">
      <alignment horizontal="centerContinuous" vertical="center" wrapText="1"/>
    </xf>
    <xf numFmtId="0" fontId="23" fillId="6" borderId="25" xfId="0" applyFont="1" applyFill="1" applyBorder="1" applyAlignment="1" applyProtection="1">
      <alignment horizontal="center" vertical="center"/>
    </xf>
    <xf numFmtId="49" fontId="23" fillId="6" borderId="20" xfId="0" applyNumberFormat="1" applyFont="1" applyFill="1" applyBorder="1" applyAlignment="1" applyProtection="1">
      <alignment horizontal="centerContinuous" vertical="center"/>
    </xf>
    <xf numFmtId="0" fontId="23" fillId="6" borderId="26" xfId="0" applyFont="1" applyFill="1" applyBorder="1" applyAlignment="1" applyProtection="1">
      <alignment horizontal="centerContinuous" vertical="center"/>
    </xf>
    <xf numFmtId="0" fontId="23" fillId="6" borderId="26" xfId="0" applyFont="1" applyFill="1" applyBorder="1" applyAlignment="1" applyProtection="1">
      <alignment horizontal="centerContinuous" vertical="center" wrapText="1"/>
    </xf>
    <xf numFmtId="0" fontId="24" fillId="8" borderId="26" xfId="0" applyFont="1" applyFill="1" applyBorder="1" applyAlignment="1" applyProtection="1">
      <alignment horizontal="center" vertical="center" wrapText="1"/>
    </xf>
    <xf numFmtId="0" fontId="23" fillId="0" borderId="27" xfId="0" applyFont="1" applyFill="1" applyBorder="1" applyAlignment="1" applyProtection="1">
      <alignment horizontal="center" vertical="center" wrapText="1"/>
    </xf>
    <xf numFmtId="0" fontId="23" fillId="0" borderId="27" xfId="0" applyFont="1" applyFill="1" applyBorder="1" applyAlignment="1" applyProtection="1">
      <alignment horizontal="center" vertical="center" wrapText="1"/>
      <protection locked="0"/>
    </xf>
    <xf numFmtId="49" fontId="23" fillId="6" borderId="20" xfId="0" applyNumberFormat="1" applyFont="1" applyFill="1" applyBorder="1" applyAlignment="1" applyProtection="1">
      <alignment horizontal="centerContinuous" vertical="center" wrapText="1"/>
    </xf>
    <xf numFmtId="0" fontId="23" fillId="6" borderId="19" xfId="0" applyFont="1" applyFill="1" applyBorder="1" applyAlignment="1" applyProtection="1">
      <alignment horizontal="center" vertical="center" wrapText="1"/>
    </xf>
    <xf numFmtId="49" fontId="44" fillId="6" borderId="20" xfId="0" applyNumberFormat="1" applyFont="1" applyFill="1" applyBorder="1" applyAlignment="1" applyProtection="1">
      <alignment horizontal="centerContinuous" vertical="center" wrapText="1"/>
    </xf>
    <xf numFmtId="0" fontId="45" fillId="6" borderId="26" xfId="0" applyFont="1" applyFill="1" applyBorder="1" applyAlignment="1" applyProtection="1">
      <alignment horizontal="centerContinuous" vertical="center"/>
    </xf>
    <xf numFmtId="0" fontId="23" fillId="6" borderId="19" xfId="0" applyFont="1" applyFill="1" applyBorder="1" applyAlignment="1" applyProtection="1">
      <alignment horizontal="center" vertical="center"/>
    </xf>
    <xf numFmtId="0" fontId="23" fillId="6" borderId="26" xfId="0" applyFont="1" applyFill="1" applyBorder="1" applyAlignment="1" applyProtection="1">
      <alignment horizontal="center" vertical="center" wrapText="1"/>
    </xf>
    <xf numFmtId="0" fontId="23" fillId="6" borderId="20" xfId="0" applyFont="1" applyFill="1" applyBorder="1" applyAlignment="1" applyProtection="1">
      <alignment horizontal="center" vertical="center" wrapText="1"/>
    </xf>
    <xf numFmtId="0" fontId="23" fillId="6" borderId="20" xfId="0" applyFont="1" applyFill="1" applyBorder="1" applyAlignment="1" applyProtection="1">
      <alignment horizontal="center" vertical="center"/>
    </xf>
    <xf numFmtId="41" fontId="15" fillId="2" borderId="3" xfId="0" applyNumberFormat="1" applyFont="1" applyFill="1" applyBorder="1" applyAlignment="1" applyProtection="1">
      <alignment horizontal="right" vertical="center"/>
      <protection locked="0"/>
    </xf>
    <xf numFmtId="41" fontId="15" fillId="2" borderId="3" xfId="0" applyNumberFormat="1" applyFont="1" applyFill="1" applyBorder="1" applyAlignment="1" applyProtection="1">
      <alignment horizontal="left" vertical="center"/>
      <protection locked="0"/>
    </xf>
    <xf numFmtId="41" fontId="15" fillId="2" borderId="4" xfId="0" applyNumberFormat="1" applyFont="1" applyFill="1" applyBorder="1" applyAlignment="1" applyProtection="1">
      <alignment horizontal="left" vertical="center"/>
      <protection locked="0"/>
    </xf>
    <xf numFmtId="41" fontId="15" fillId="0" borderId="4" xfId="0" applyNumberFormat="1" applyFont="1" applyFill="1" applyBorder="1" applyAlignment="1" applyProtection="1">
      <alignment horizontal="left" vertical="center"/>
    </xf>
    <xf numFmtId="12" fontId="15" fillId="0" borderId="4" xfId="0" applyNumberFormat="1" applyFont="1" applyFill="1" applyBorder="1" applyAlignment="1" applyProtection="1">
      <alignment horizontal="right" vertical="center"/>
      <protection hidden="1"/>
    </xf>
    <xf numFmtId="0" fontId="15" fillId="11" borderId="5" xfId="0" applyFont="1" applyFill="1" applyBorder="1" applyAlignment="1" applyProtection="1">
      <alignment horizontal="left" vertical="center" indent="1"/>
    </xf>
    <xf numFmtId="0" fontId="15" fillId="7" borderId="5" xfId="0" applyFont="1" applyFill="1" applyBorder="1" applyAlignment="1" applyProtection="1">
      <alignment horizontal="center" vertical="center"/>
    </xf>
    <xf numFmtId="41" fontId="15" fillId="0" borderId="5" xfId="0" applyNumberFormat="1" applyFont="1" applyFill="1" applyBorder="1" applyAlignment="1" applyProtection="1">
      <alignment horizontal="left" vertical="center"/>
      <protection hidden="1"/>
    </xf>
    <xf numFmtId="0" fontId="15" fillId="11" borderId="3" xfId="0" applyFont="1" applyFill="1" applyBorder="1" applyAlignment="1" applyProtection="1">
      <alignment horizontal="left" vertical="center" wrapText="1" indent="1"/>
    </xf>
    <xf numFmtId="0" fontId="25" fillId="7" borderId="3" xfId="0" applyFont="1" applyFill="1" applyBorder="1" applyAlignment="1" applyProtection="1">
      <alignment horizontal="center" vertical="center"/>
    </xf>
    <xf numFmtId="41" fontId="15" fillId="0" borderId="3" xfId="0" applyNumberFormat="1" applyFont="1" applyFill="1" applyBorder="1" applyAlignment="1" applyProtection="1">
      <alignment horizontal="left" vertical="center"/>
    </xf>
    <xf numFmtId="0" fontId="15" fillId="11" borderId="4" xfId="0" applyFont="1" applyFill="1" applyBorder="1" applyAlignment="1" applyProtection="1">
      <alignment horizontal="left" vertical="center" wrapText="1" indent="1"/>
    </xf>
    <xf numFmtId="0" fontId="23" fillId="10" borderId="5" xfId="0" applyFont="1" applyFill="1" applyBorder="1" applyAlignment="1" applyProtection="1">
      <alignment horizontal="left" vertical="center" indent="1"/>
    </xf>
    <xf numFmtId="0" fontId="25" fillId="7" borderId="5" xfId="0" applyFont="1" applyFill="1" applyBorder="1" applyAlignment="1" applyProtection="1">
      <alignment horizontal="center" vertical="center"/>
    </xf>
    <xf numFmtId="41" fontId="15" fillId="0" borderId="5" xfId="0" applyNumberFormat="1" applyFont="1" applyFill="1" applyBorder="1" applyAlignment="1" applyProtection="1">
      <alignment horizontal="left" vertical="center"/>
    </xf>
    <xf numFmtId="0" fontId="15" fillId="7" borderId="2" xfId="0" applyFont="1" applyFill="1" applyBorder="1" applyAlignment="1" applyProtection="1">
      <alignment horizontal="center" vertical="center"/>
    </xf>
    <xf numFmtId="14" fontId="15" fillId="2" borderId="2" xfId="0" applyNumberFormat="1" applyFont="1" applyFill="1" applyBorder="1" applyAlignment="1" applyProtection="1">
      <alignment horizontal="left" vertical="center"/>
      <protection locked="0"/>
    </xf>
    <xf numFmtId="0" fontId="15" fillId="0" borderId="3" xfId="0" applyFont="1" applyBorder="1" applyAlignment="1" applyProtection="1">
      <alignment horizontal="left" vertical="center" wrapText="1"/>
    </xf>
    <xf numFmtId="0" fontId="15" fillId="7" borderId="3" xfId="0" applyFont="1" applyFill="1" applyBorder="1" applyAlignment="1" applyProtection="1">
      <alignment vertical="center" wrapText="1"/>
    </xf>
    <xf numFmtId="0" fontId="15" fillId="7" borderId="6" xfId="0" applyFont="1" applyFill="1" applyBorder="1" applyAlignment="1" applyProtection="1">
      <alignment horizontal="center" vertical="center"/>
    </xf>
    <xf numFmtId="41" fontId="15" fillId="2" borderId="6" xfId="0" applyNumberFormat="1" applyFont="1" applyFill="1" applyBorder="1" applyAlignment="1" applyProtection="1">
      <alignment horizontal="right" vertical="center"/>
      <protection locked="0"/>
    </xf>
    <xf numFmtId="0" fontId="15" fillId="7" borderId="2" xfId="0" applyFont="1" applyFill="1" applyBorder="1" applyAlignment="1" applyProtection="1">
      <alignment horizontal="center" vertical="center" wrapText="1"/>
    </xf>
    <xf numFmtId="0" fontId="15" fillId="2" borderId="2" xfId="0" applyFont="1" applyFill="1" applyBorder="1" applyAlignment="1" applyProtection="1">
      <alignment horizontal="right" vertical="center"/>
      <protection locked="0"/>
    </xf>
    <xf numFmtId="41" fontId="15" fillId="2" borderId="5" xfId="0" applyNumberFormat="1" applyFont="1" applyFill="1" applyBorder="1" applyAlignment="1" applyProtection="1">
      <alignment horizontal="right" vertical="center"/>
      <protection locked="0"/>
    </xf>
    <xf numFmtId="0" fontId="15" fillId="7" borderId="8" xfId="0" applyFont="1" applyFill="1" applyBorder="1" applyAlignment="1" applyProtection="1">
      <alignment vertical="center" wrapText="1"/>
    </xf>
    <xf numFmtId="41" fontId="15" fillId="0" borderId="3" xfId="0" applyNumberFormat="1" applyFont="1" applyBorder="1" applyAlignment="1" applyProtection="1">
      <alignment horizontal="left" vertical="center"/>
      <protection hidden="1"/>
    </xf>
    <xf numFmtId="41" fontId="15" fillId="0" borderId="3" xfId="0" applyNumberFormat="1" applyFont="1" applyBorder="1" applyAlignment="1" applyProtection="1">
      <alignment vertical="center"/>
      <protection hidden="1"/>
    </xf>
    <xf numFmtId="0" fontId="15" fillId="0" borderId="29" xfId="0" applyFont="1" applyFill="1" applyBorder="1" applyAlignment="1" applyProtection="1">
      <alignment horizontal="center" vertical="center"/>
    </xf>
    <xf numFmtId="0" fontId="15" fillId="9" borderId="29" xfId="0" applyFont="1" applyFill="1" applyBorder="1" applyAlignment="1" applyProtection="1">
      <alignment horizontal="center" vertical="center"/>
    </xf>
    <xf numFmtId="0" fontId="15" fillId="7" borderId="29" xfId="0" applyFont="1" applyFill="1" applyBorder="1" applyAlignment="1" applyProtection="1">
      <alignment horizontal="center" vertical="center"/>
    </xf>
    <xf numFmtId="41" fontId="15" fillId="0" borderId="29" xfId="0" applyNumberFormat="1" applyFont="1" applyFill="1" applyBorder="1" applyAlignment="1" applyProtection="1">
      <alignment horizontal="left" vertical="center"/>
      <protection hidden="1"/>
    </xf>
    <xf numFmtId="41" fontId="15" fillId="4" borderId="29" xfId="0" applyNumberFormat="1" applyFont="1" applyFill="1" applyBorder="1" applyAlignment="1" applyProtection="1">
      <alignment vertical="center"/>
      <protection hidden="1"/>
    </xf>
    <xf numFmtId="0" fontId="25" fillId="7" borderId="6" xfId="0" applyFont="1" applyFill="1" applyBorder="1" applyAlignment="1" applyProtection="1">
      <alignment horizontal="center" vertical="center"/>
    </xf>
    <xf numFmtId="0" fontId="25" fillId="7" borderId="5" xfId="0" applyFont="1" applyFill="1" applyBorder="1" applyAlignment="1" applyProtection="1">
      <alignment horizontal="center" vertical="center" wrapText="1"/>
    </xf>
    <xf numFmtId="41" fontId="15" fillId="0" borderId="5" xfId="0" applyNumberFormat="1" applyFont="1" applyFill="1" applyBorder="1" applyAlignment="1" applyProtection="1">
      <alignment vertical="center"/>
      <protection hidden="1"/>
    </xf>
    <xf numFmtId="41" fontId="15" fillId="0" borderId="3" xfId="0" applyNumberFormat="1" applyFont="1" applyFill="1" applyBorder="1" applyAlignment="1" applyProtection="1">
      <alignment horizontal="left" vertical="center"/>
      <protection hidden="1"/>
    </xf>
    <xf numFmtId="41" fontId="15" fillId="0" borderId="3" xfId="0" applyNumberFormat="1" applyFont="1" applyFill="1" applyBorder="1" applyAlignment="1" applyProtection="1">
      <alignment vertical="center"/>
      <protection hidden="1"/>
    </xf>
    <xf numFmtId="0" fontId="15" fillId="0" borderId="28" xfId="0" applyFont="1" applyFill="1" applyBorder="1" applyAlignment="1" applyProtection="1">
      <alignment horizontal="center" vertical="center"/>
    </xf>
    <xf numFmtId="0" fontId="15" fillId="3" borderId="28" xfId="0" applyFont="1" applyFill="1" applyBorder="1" applyAlignment="1" applyProtection="1">
      <alignment horizontal="left" vertical="center" indent="1"/>
    </xf>
    <xf numFmtId="0" fontId="15" fillId="7" borderId="28" xfId="0" applyFont="1" applyFill="1" applyBorder="1" applyAlignment="1" applyProtection="1">
      <alignment horizontal="center" vertical="center"/>
    </xf>
    <xf numFmtId="0" fontId="15" fillId="0" borderId="28" xfId="0" applyFont="1" applyFill="1" applyBorder="1" applyAlignment="1" applyProtection="1">
      <alignment horizontal="left" vertical="center"/>
      <protection hidden="1"/>
    </xf>
    <xf numFmtId="0" fontId="15" fillId="0" borderId="28" xfId="0" applyFont="1" applyFill="1" applyBorder="1" applyAlignment="1" applyProtection="1">
      <alignment vertical="center"/>
      <protection hidden="1"/>
    </xf>
    <xf numFmtId="0" fontId="15" fillId="3" borderId="5" xfId="0" applyFont="1" applyFill="1" applyBorder="1" applyAlignment="1" applyProtection="1">
      <alignment horizontal="left" vertical="center" indent="1"/>
    </xf>
    <xf numFmtId="0" fontId="15" fillId="3" borderId="5" xfId="0" applyFont="1" applyFill="1" applyBorder="1" applyAlignment="1" applyProtection="1">
      <alignment horizontal="center" vertical="center"/>
    </xf>
    <xf numFmtId="41" fontId="15" fillId="0" borderId="6" xfId="0" applyNumberFormat="1" applyFont="1" applyFill="1" applyBorder="1" applyAlignment="1" applyProtection="1">
      <alignment horizontal="left" vertical="center"/>
    </xf>
    <xf numFmtId="0" fontId="15" fillId="0" borderId="30" xfId="0" applyFont="1" applyFill="1" applyBorder="1" applyAlignment="1" applyProtection="1">
      <alignment horizontal="center" vertical="center" wrapText="1"/>
    </xf>
    <xf numFmtId="0" fontId="15" fillId="3" borderId="6" xfId="0" applyFont="1" applyFill="1" applyBorder="1" applyAlignment="1" applyProtection="1">
      <alignment horizontal="left" vertical="center" wrapText="1" indent="1"/>
    </xf>
    <xf numFmtId="0" fontId="15" fillId="3" borderId="30" xfId="0" applyFont="1" applyFill="1" applyBorder="1" applyAlignment="1" applyProtection="1">
      <alignment horizontal="left" vertical="center" indent="1"/>
    </xf>
    <xf numFmtId="0" fontId="25" fillId="7" borderId="30" xfId="0" applyFont="1" applyFill="1" applyBorder="1" applyAlignment="1" applyProtection="1">
      <alignment horizontal="center" vertical="center"/>
    </xf>
    <xf numFmtId="41" fontId="15" fillId="0" borderId="30" xfId="0" applyNumberFormat="1" applyFont="1" applyFill="1" applyBorder="1" applyAlignment="1" applyProtection="1">
      <alignment horizontal="left" vertical="center"/>
    </xf>
    <xf numFmtId="0" fontId="15" fillId="0" borderId="0" xfId="0" applyFont="1" applyFill="1" applyBorder="1" applyAlignment="1" applyProtection="1">
      <alignment vertical="top" wrapText="1"/>
    </xf>
    <xf numFmtId="0" fontId="8" fillId="0" borderId="0" xfId="0" applyFont="1" applyAlignment="1">
      <alignment vertical="center" wrapText="1"/>
    </xf>
    <xf numFmtId="0" fontId="8" fillId="0" borderId="0" xfId="0" quotePrefix="1" applyFont="1">
      <alignment vertical="center"/>
    </xf>
    <xf numFmtId="12" fontId="15" fillId="0" borderId="4" xfId="0" applyNumberFormat="1" applyFont="1" applyFill="1" applyBorder="1" applyAlignment="1" applyProtection="1">
      <alignment horizontal="right" vertical="center" wrapText="1"/>
      <protection hidden="1"/>
    </xf>
    <xf numFmtId="0" fontId="9" fillId="15" borderId="0" xfId="0" applyFont="1" applyFill="1">
      <alignment vertical="center"/>
    </xf>
    <xf numFmtId="0" fontId="8" fillId="5" borderId="0" xfId="0" applyFont="1" applyFill="1">
      <alignment vertical="center"/>
    </xf>
    <xf numFmtId="0" fontId="11" fillId="5" borderId="0" xfId="0" applyFont="1" applyFill="1">
      <alignment vertical="center"/>
    </xf>
    <xf numFmtId="176" fontId="8" fillId="0" borderId="0" xfId="0" applyNumberFormat="1" applyFont="1">
      <alignment vertical="center"/>
    </xf>
    <xf numFmtId="177" fontId="8" fillId="0" borderId="0" xfId="0" applyNumberFormat="1" applyFont="1">
      <alignment vertical="center"/>
    </xf>
    <xf numFmtId="3" fontId="8" fillId="9" borderId="0" xfId="0" applyNumberFormat="1" applyFont="1" applyFill="1">
      <alignment vertical="center"/>
    </xf>
    <xf numFmtId="3" fontId="8" fillId="0" borderId="0" xfId="0" applyNumberFormat="1" applyFont="1" applyFill="1">
      <alignment vertical="center"/>
    </xf>
    <xf numFmtId="12" fontId="8" fillId="0" borderId="0" xfId="0" quotePrefix="1" applyNumberFormat="1" applyFont="1">
      <alignment vertical="center"/>
    </xf>
    <xf numFmtId="12" fontId="8" fillId="9" borderId="0" xfId="0" applyNumberFormat="1" applyFont="1" applyFill="1">
      <alignment vertical="center"/>
    </xf>
    <xf numFmtId="178" fontId="15" fillId="2" borderId="2" xfId="0" applyNumberFormat="1" applyFont="1" applyFill="1" applyBorder="1" applyAlignment="1" applyProtection="1">
      <alignment horizontal="left" vertical="center" wrapText="1"/>
      <protection locked="0"/>
    </xf>
    <xf numFmtId="0" fontId="27" fillId="7" borderId="1" xfId="0" applyFont="1" applyFill="1" applyBorder="1" applyAlignment="1" applyProtection="1">
      <alignment horizontal="left" vertical="center" wrapText="1"/>
    </xf>
    <xf numFmtId="0" fontId="15" fillId="2" borderId="4" xfId="0" applyFont="1" applyFill="1" applyBorder="1" applyAlignment="1" applyProtection="1">
      <alignment horizontal="left" vertical="center" wrapText="1"/>
      <protection locked="0"/>
    </xf>
    <xf numFmtId="0" fontId="24" fillId="8" borderId="18" xfId="0" applyFont="1" applyFill="1" applyBorder="1" applyAlignment="1" applyProtection="1">
      <alignment horizontal="center" vertical="center"/>
    </xf>
    <xf numFmtId="0" fontId="15" fillId="0" borderId="5" xfId="0" applyFont="1" applyFill="1" applyBorder="1" applyAlignment="1" applyProtection="1">
      <alignment vertical="center"/>
    </xf>
    <xf numFmtId="0" fontId="24" fillId="8" borderId="20" xfId="0" applyFont="1" applyFill="1" applyBorder="1" applyAlignment="1" applyProtection="1">
      <alignment horizontal="center" vertical="center" wrapText="1"/>
    </xf>
    <xf numFmtId="0" fontId="15" fillId="2" borderId="3"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indent="1"/>
    </xf>
    <xf numFmtId="41" fontId="15" fillId="0" borderId="2" xfId="0" applyNumberFormat="1" applyFont="1" applyFill="1" applyBorder="1" applyAlignment="1" applyProtection="1">
      <alignment horizontal="left" vertical="center" wrapText="1"/>
    </xf>
    <xf numFmtId="0" fontId="15" fillId="4" borderId="3" xfId="0" applyFont="1" applyFill="1" applyBorder="1" applyAlignment="1" applyProtection="1">
      <alignment vertical="center"/>
    </xf>
    <xf numFmtId="0" fontId="15" fillId="4" borderId="4" xfId="0" applyFont="1" applyFill="1" applyBorder="1" applyAlignment="1" applyProtection="1">
      <alignment vertical="center"/>
    </xf>
    <xf numFmtId="0" fontId="15" fillId="0" borderId="5" xfId="0" applyFont="1" applyFill="1" applyBorder="1" applyAlignment="1" applyProtection="1">
      <alignment vertical="center"/>
    </xf>
    <xf numFmtId="0" fontId="24" fillId="8" borderId="18" xfId="0" applyFont="1" applyFill="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5" fillId="2" borderId="3" xfId="0" applyFont="1" applyFill="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2" borderId="4" xfId="0" applyFont="1" applyFill="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4" borderId="5" xfId="0" applyFont="1" applyFill="1" applyBorder="1" applyAlignment="1" applyProtection="1">
      <alignment vertical="center"/>
    </xf>
    <xf numFmtId="0" fontId="24" fillId="8" borderId="20" xfId="0" applyFont="1" applyFill="1" applyBorder="1" applyAlignment="1" applyProtection="1">
      <alignment horizontal="center" vertical="center" wrapText="1"/>
    </xf>
    <xf numFmtId="0" fontId="15" fillId="0" borderId="25" xfId="0" applyFont="1" applyBorder="1" applyAlignment="1" applyProtection="1">
      <alignment horizontal="center" vertical="center" wrapText="1"/>
    </xf>
    <xf numFmtId="0" fontId="15" fillId="0" borderId="6" xfId="0" applyFont="1" applyFill="1" applyBorder="1" applyAlignment="1" applyProtection="1">
      <alignment vertical="center"/>
    </xf>
    <xf numFmtId="0" fontId="15" fillId="4" borderId="30" xfId="0" applyFont="1" applyFill="1" applyBorder="1" applyAlignment="1" applyProtection="1">
      <alignment vertical="center"/>
    </xf>
    <xf numFmtId="0" fontId="15" fillId="5" borderId="6" xfId="0" applyFont="1" applyFill="1" applyBorder="1" applyAlignment="1" applyProtection="1">
      <alignment vertical="center" wrapText="1"/>
    </xf>
    <xf numFmtId="0" fontId="15" fillId="5" borderId="6" xfId="0" applyFont="1" applyFill="1" applyBorder="1" applyAlignment="1" applyProtection="1">
      <alignment vertical="center"/>
    </xf>
    <xf numFmtId="0" fontId="15" fillId="5" borderId="4" xfId="0" applyFont="1" applyFill="1" applyBorder="1" applyAlignment="1" applyProtection="1">
      <alignment vertical="center" wrapText="1"/>
    </xf>
    <xf numFmtId="0" fontId="15" fillId="5" borderId="4" xfId="0" applyFont="1" applyFill="1" applyBorder="1" applyAlignment="1" applyProtection="1">
      <alignment vertical="center"/>
    </xf>
    <xf numFmtId="0" fontId="15" fillId="5" borderId="5" xfId="0" applyFont="1" applyFill="1" applyBorder="1" applyAlignment="1" applyProtection="1">
      <alignment vertical="center"/>
    </xf>
    <xf numFmtId="0" fontId="15" fillId="2" borderId="4" xfId="0" applyFont="1" applyFill="1" applyBorder="1" applyAlignment="1" applyProtection="1">
      <alignment vertical="center"/>
      <protection locked="0"/>
    </xf>
    <xf numFmtId="0" fontId="15" fillId="0" borderId="4" xfId="0" applyFont="1" applyBorder="1" applyAlignment="1" applyProtection="1">
      <alignment vertical="center"/>
      <protection locked="0"/>
    </xf>
    <xf numFmtId="0" fontId="15" fillId="2" borderId="3" xfId="0" applyFont="1" applyFill="1" applyBorder="1" applyAlignment="1" applyProtection="1">
      <alignment vertical="center"/>
      <protection locked="0"/>
    </xf>
    <xf numFmtId="0" fontId="15" fillId="0" borderId="3" xfId="0" applyFont="1" applyBorder="1" applyAlignment="1" applyProtection="1">
      <alignment vertical="center"/>
      <protection locked="0"/>
    </xf>
    <xf numFmtId="0" fontId="35" fillId="2" borderId="4" xfId="0" applyFont="1"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35" fillId="4" borderId="5" xfId="0" applyFont="1" applyFill="1" applyBorder="1" applyAlignment="1">
      <alignment horizontal="left" vertical="center" wrapText="1"/>
    </xf>
    <xf numFmtId="0" fontId="0" fillId="4" borderId="5" xfId="0" applyFill="1" applyBorder="1" applyAlignment="1">
      <alignment horizontal="left" vertical="center" wrapText="1"/>
    </xf>
    <xf numFmtId="0" fontId="35"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35" fillId="4" borderId="30" xfId="0" applyFont="1" applyFill="1" applyBorder="1" applyAlignment="1">
      <alignment horizontal="left" vertical="center" wrapText="1"/>
    </xf>
    <xf numFmtId="0" fontId="0" fillId="4" borderId="30" xfId="0" applyFill="1" applyBorder="1" applyAlignment="1">
      <alignment horizontal="left" vertical="center" wrapText="1"/>
    </xf>
    <xf numFmtId="0" fontId="24" fillId="8" borderId="18" xfId="0" applyFont="1" applyFill="1" applyBorder="1" applyAlignment="1" applyProtection="1">
      <alignment horizontal="center" vertical="center"/>
    </xf>
    <xf numFmtId="0" fontId="19" fillId="8" borderId="20" xfId="0" applyFont="1" applyFill="1" applyBorder="1" applyAlignment="1" applyProtection="1">
      <alignment horizontal="center" vertical="center"/>
    </xf>
    <xf numFmtId="0" fontId="19" fillId="8" borderId="25" xfId="0" applyFont="1" applyFill="1" applyBorder="1" applyAlignment="1" applyProtection="1">
      <alignment horizontal="center" vertical="center"/>
    </xf>
    <xf numFmtId="0" fontId="35" fillId="12" borderId="5" xfId="0" applyFont="1" applyFill="1" applyBorder="1" applyAlignment="1" applyProtection="1">
      <alignment horizontal="left" vertical="center" wrapText="1"/>
    </xf>
    <xf numFmtId="0" fontId="0" fillId="12" borderId="5" xfId="0" applyFill="1" applyBorder="1" applyAlignment="1" applyProtection="1">
      <alignment horizontal="left" vertical="center" wrapText="1"/>
    </xf>
    <xf numFmtId="0" fontId="23" fillId="6" borderId="17" xfId="0" applyFont="1" applyFill="1" applyBorder="1" applyAlignment="1" applyProtection="1">
      <alignment horizontal="center" vertical="center"/>
    </xf>
    <xf numFmtId="0" fontId="15" fillId="6" borderId="20" xfId="0" applyFont="1" applyFill="1" applyBorder="1" applyAlignment="1" applyProtection="1">
      <alignment horizontal="center" vertical="center"/>
    </xf>
    <xf numFmtId="0" fontId="15" fillId="6" borderId="25" xfId="0" applyFont="1" applyFill="1" applyBorder="1" applyAlignment="1" applyProtection="1">
      <alignment horizontal="center" vertical="center"/>
    </xf>
    <xf numFmtId="0" fontId="35" fillId="4" borderId="5" xfId="0" applyFont="1" applyFill="1" applyBorder="1" applyAlignment="1" applyProtection="1">
      <alignment horizontal="left" vertical="center" wrapText="1"/>
    </xf>
    <xf numFmtId="0" fontId="0" fillId="4" borderId="5" xfId="0" applyFill="1" applyBorder="1" applyAlignment="1" applyProtection="1">
      <alignment horizontal="left" vertical="center" wrapText="1"/>
    </xf>
    <xf numFmtId="0" fontId="35" fillId="5" borderId="31" xfId="0" applyFont="1" applyFill="1" applyBorder="1" applyAlignment="1">
      <alignment horizontal="left" vertical="top" wrapText="1"/>
    </xf>
    <xf numFmtId="0" fontId="35" fillId="5" borderId="27" xfId="0" applyFont="1" applyFill="1" applyBorder="1" applyAlignment="1">
      <alignment horizontal="left" vertical="top" wrapText="1"/>
    </xf>
    <xf numFmtId="0" fontId="35" fillId="5" borderId="32" xfId="0" applyFont="1" applyFill="1" applyBorder="1" applyAlignment="1">
      <alignment horizontal="left" vertical="top" wrapText="1"/>
    </xf>
    <xf numFmtId="0" fontId="35" fillId="5" borderId="33" xfId="0" applyFont="1" applyFill="1" applyBorder="1" applyAlignment="1">
      <alignment horizontal="left" vertical="top" wrapText="1"/>
    </xf>
    <xf numFmtId="0" fontId="35" fillId="5" borderId="0" xfId="0" applyFont="1" applyFill="1" applyBorder="1" applyAlignment="1">
      <alignment horizontal="left" vertical="top" wrapText="1"/>
    </xf>
    <xf numFmtId="0" fontId="35" fillId="5" borderId="34" xfId="0" applyFont="1" applyFill="1" applyBorder="1" applyAlignment="1">
      <alignment horizontal="left" vertical="top" wrapText="1"/>
    </xf>
    <xf numFmtId="0" fontId="35" fillId="5" borderId="35" xfId="0" applyFont="1" applyFill="1" applyBorder="1" applyAlignment="1">
      <alignment horizontal="left" vertical="top" wrapText="1"/>
    </xf>
    <xf numFmtId="0" fontId="35" fillId="5" borderId="36" xfId="0" applyFont="1" applyFill="1" applyBorder="1" applyAlignment="1">
      <alignment horizontal="left" vertical="top" wrapText="1"/>
    </xf>
    <xf numFmtId="0" fontId="35" fillId="5" borderId="37" xfId="0" applyFont="1" applyFill="1" applyBorder="1" applyAlignment="1">
      <alignment horizontal="left" vertical="top" wrapText="1"/>
    </xf>
    <xf numFmtId="0" fontId="15" fillId="5" borderId="31" xfId="0" applyFont="1" applyFill="1" applyBorder="1" applyAlignment="1" applyProtection="1">
      <alignment horizontal="left" vertical="top" wrapText="1"/>
    </xf>
    <xf numFmtId="0" fontId="15" fillId="5" borderId="27" xfId="0" applyFont="1" applyFill="1" applyBorder="1" applyAlignment="1" applyProtection="1">
      <alignment horizontal="left" vertical="top" wrapText="1"/>
    </xf>
    <xf numFmtId="0" fontId="15" fillId="5" borderId="32" xfId="0" applyFont="1" applyFill="1" applyBorder="1" applyAlignment="1" applyProtection="1">
      <alignment horizontal="left" vertical="top" wrapText="1"/>
    </xf>
    <xf numFmtId="0" fontId="15" fillId="5" borderId="33" xfId="0" applyFont="1" applyFill="1" applyBorder="1" applyAlignment="1" applyProtection="1">
      <alignment horizontal="left" vertical="top" wrapText="1"/>
    </xf>
    <xf numFmtId="0" fontId="15" fillId="5" borderId="0" xfId="0" applyFont="1" applyFill="1" applyBorder="1" applyAlignment="1" applyProtection="1">
      <alignment horizontal="left" vertical="top" wrapText="1"/>
    </xf>
    <xf numFmtId="0" fontId="15" fillId="5" borderId="34" xfId="0" applyFont="1" applyFill="1" applyBorder="1" applyAlignment="1" applyProtection="1">
      <alignment horizontal="left" vertical="top" wrapText="1"/>
    </xf>
    <xf numFmtId="0" fontId="15" fillId="5" borderId="35" xfId="0" applyFont="1" applyFill="1" applyBorder="1" applyAlignment="1" applyProtection="1">
      <alignment horizontal="left" vertical="top" wrapText="1"/>
    </xf>
    <xf numFmtId="0" fontId="15" fillId="5" borderId="36" xfId="0" applyFont="1" applyFill="1" applyBorder="1" applyAlignment="1" applyProtection="1">
      <alignment horizontal="left" vertical="top" wrapText="1"/>
    </xf>
    <xf numFmtId="0" fontId="15" fillId="5" borderId="37" xfId="0" applyFont="1" applyFill="1" applyBorder="1" applyAlignment="1" applyProtection="1">
      <alignment horizontal="left" vertical="top" wrapText="1"/>
    </xf>
    <xf numFmtId="0" fontId="35" fillId="4" borderId="30" xfId="0" applyFont="1" applyFill="1" applyBorder="1" applyAlignment="1" applyProtection="1">
      <alignment horizontal="left" vertical="center" wrapText="1"/>
    </xf>
    <xf numFmtId="0" fontId="0" fillId="4" borderId="30" xfId="0" applyFill="1" applyBorder="1" applyAlignment="1" applyProtection="1">
      <alignment horizontal="left" vertical="center" wrapText="1"/>
    </xf>
    <xf numFmtId="0" fontId="20" fillId="0" borderId="0" xfId="1" applyFont="1" applyFill="1" applyBorder="1" applyAlignment="1" applyProtection="1">
      <alignment vertical="center"/>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5">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29936</xdr:colOff>
      <xdr:row>23</xdr:row>
      <xdr:rowOff>137160</xdr:rowOff>
    </xdr:from>
    <xdr:to>
      <xdr:col>24</xdr:col>
      <xdr:colOff>149469</xdr:colOff>
      <xdr:row>42</xdr:row>
      <xdr:rowOff>104201</xdr:rowOff>
    </xdr:to>
    <xdr:pic>
      <xdr:nvPicPr>
        <xdr:cNvPr id="7" name="図 6">
          <a:extLst>
            <a:ext uri="{FF2B5EF4-FFF2-40B4-BE49-F238E27FC236}">
              <a16:creationId xmlns:a16="http://schemas.microsoft.com/office/drawing/2014/main" id="{9B3D1DB7-0C22-FA06-67C5-0857862C7A7D}"/>
            </a:ext>
          </a:extLst>
        </xdr:cNvPr>
        <xdr:cNvPicPr>
          <a:picLocks noChangeAspect="1"/>
        </xdr:cNvPicPr>
      </xdr:nvPicPr>
      <xdr:blipFill>
        <a:blip xmlns:r="http://schemas.openxmlformats.org/officeDocument/2006/relationships" r:embed="rId1"/>
        <a:stretch>
          <a:fillRect/>
        </a:stretch>
      </xdr:blipFill>
      <xdr:spPr>
        <a:xfrm>
          <a:off x="8297636" y="3992880"/>
          <a:ext cx="4142893" cy="3154106"/>
        </a:xfrm>
        <a:prstGeom prst="rect">
          <a:avLst/>
        </a:prstGeom>
      </xdr:spPr>
    </xdr:pic>
    <xdr:clientData/>
  </xdr:twoCellAnchor>
  <xdr:twoCellAnchor>
    <xdr:from>
      <xdr:col>17</xdr:col>
      <xdr:colOff>152649</xdr:colOff>
      <xdr:row>25</xdr:row>
      <xdr:rowOff>129539</xdr:rowOff>
    </xdr:from>
    <xdr:to>
      <xdr:col>25</xdr:col>
      <xdr:colOff>205740</xdr:colOff>
      <xdr:row>40</xdr:row>
      <xdr:rowOff>45720</xdr:rowOff>
    </xdr:to>
    <xdr:grpSp>
      <xdr:nvGrpSpPr>
        <xdr:cNvPr id="8" name="グループ化 7">
          <a:extLst>
            <a:ext uri="{FF2B5EF4-FFF2-40B4-BE49-F238E27FC236}">
              <a16:creationId xmlns:a16="http://schemas.microsoft.com/office/drawing/2014/main" id="{83C1522C-FDDB-5229-0785-488C63440814}"/>
            </a:ext>
          </a:extLst>
        </xdr:cNvPr>
        <xdr:cNvGrpSpPr/>
      </xdr:nvGrpSpPr>
      <xdr:grpSpPr>
        <a:xfrm>
          <a:off x="10649199" y="4419599"/>
          <a:ext cx="2038101" cy="2486026"/>
          <a:chOff x="10508228" y="4128506"/>
          <a:chExt cx="2281693" cy="2663685"/>
        </a:xfrm>
      </xdr:grpSpPr>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508228" y="4128506"/>
            <a:ext cx="2281693" cy="87531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28D27A54-9786-2CED-DA65-2B89D854A785}"/>
              </a:ext>
            </a:extLst>
          </xdr:cNvPr>
          <xdr:cNvSpPr/>
        </xdr:nvSpPr>
        <xdr:spPr>
          <a:xfrm>
            <a:off x="10508228" y="5029201"/>
            <a:ext cx="2281693" cy="428056"/>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12EC08A1-B590-8642-2557-E15E345854A0}"/>
              </a:ext>
            </a:extLst>
          </xdr:cNvPr>
          <xdr:cNvSpPr/>
        </xdr:nvSpPr>
        <xdr:spPr>
          <a:xfrm>
            <a:off x="10508228" y="5457256"/>
            <a:ext cx="2281693" cy="88149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408199C0-6759-2A2F-F30C-AD90AECF302D}"/>
              </a:ext>
            </a:extLst>
          </xdr:cNvPr>
          <xdr:cNvSpPr/>
        </xdr:nvSpPr>
        <xdr:spPr>
          <a:xfrm>
            <a:off x="10508228" y="6332567"/>
            <a:ext cx="2281693" cy="45962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tabColor rgb="FF002060"/>
  </sheetPr>
  <dimension ref="A1:J83"/>
  <sheetViews>
    <sheetView showGridLines="0" tabSelected="1" view="pageBreakPreview" zoomScale="102" zoomScaleNormal="100" zoomScaleSheetLayoutView="110" workbookViewId="0">
      <pane ySplit="10" topLeftCell="A12" activePane="bottomLeft" state="frozen"/>
      <selection pane="bottomLeft" activeCell="F13" sqref="F13"/>
    </sheetView>
  </sheetViews>
  <sheetFormatPr defaultColWidth="9.109375" defaultRowHeight="15" x14ac:dyDescent="0.15"/>
  <cols>
    <col min="1" max="1" width="3.5546875" style="6" customWidth="1"/>
    <col min="2" max="2" width="10.6640625" style="7" customWidth="1"/>
    <col min="3" max="3" width="10.6640625" style="8" customWidth="1"/>
    <col min="4" max="4" width="40.6640625" style="9" customWidth="1"/>
    <col min="5" max="5" width="67.44140625" style="10" customWidth="1"/>
    <col min="6" max="6" width="75.6640625" style="49" customWidth="1"/>
    <col min="7" max="7" width="40.6640625" style="6" customWidth="1"/>
    <col min="8" max="8" width="11.5546875" style="48" customWidth="1"/>
    <col min="9" max="9" width="41.88671875" style="12" customWidth="1"/>
    <col min="10" max="10" width="9.109375" style="13" customWidth="1"/>
    <col min="11" max="17" width="9.109375" style="14" customWidth="1"/>
    <col min="18" max="16384" width="9.109375" style="14"/>
  </cols>
  <sheetData>
    <row r="1" spans="1:10" ht="12" customHeight="1" x14ac:dyDescent="0.15">
      <c r="F1" s="11"/>
      <c r="H1" s="6"/>
    </row>
    <row r="2" spans="1:10" ht="28.5" customHeight="1" x14ac:dyDescent="0.15">
      <c r="B2" s="15" t="s">
        <v>333</v>
      </c>
      <c r="C2" s="16"/>
      <c r="D2" s="15"/>
      <c r="E2" s="17"/>
      <c r="F2" s="18"/>
      <c r="G2" s="19"/>
      <c r="H2" s="6"/>
    </row>
    <row r="3" spans="1:10" x14ac:dyDescent="0.15">
      <c r="B3" s="20"/>
      <c r="F3" s="11"/>
      <c r="H3" s="6"/>
    </row>
    <row r="4" spans="1:10" x14ac:dyDescent="0.15">
      <c r="B4" s="21" t="s">
        <v>0</v>
      </c>
      <c r="C4" s="22"/>
      <c r="D4" s="6"/>
      <c r="E4" s="23"/>
      <c r="F4" s="24"/>
      <c r="H4" s="6"/>
    </row>
    <row r="5" spans="1:10" x14ac:dyDescent="0.15">
      <c r="B5" s="25" t="s">
        <v>1</v>
      </c>
      <c r="C5" s="26" t="s">
        <v>2</v>
      </c>
      <c r="D5" s="6"/>
      <c r="E5" s="23"/>
      <c r="F5" s="24"/>
      <c r="G5" s="323"/>
      <c r="H5" s="6"/>
    </row>
    <row r="6" spans="1:10" x14ac:dyDescent="0.15">
      <c r="B6" s="25" t="s">
        <v>3</v>
      </c>
      <c r="C6" s="26" t="s">
        <v>4</v>
      </c>
      <c r="D6" s="6"/>
      <c r="E6" s="23"/>
      <c r="F6" s="24"/>
      <c r="G6" s="323"/>
      <c r="H6" s="6"/>
    </row>
    <row r="7" spans="1:10" x14ac:dyDescent="0.15">
      <c r="B7" s="25" t="s">
        <v>6</v>
      </c>
      <c r="C7" s="26" t="s">
        <v>7</v>
      </c>
      <c r="D7" s="6"/>
      <c r="E7" s="23"/>
      <c r="F7" s="24"/>
      <c r="G7" s="323"/>
      <c r="H7" s="6"/>
    </row>
    <row r="8" spans="1:10" x14ac:dyDescent="0.15">
      <c r="B8" s="27"/>
      <c r="C8" s="26" t="s">
        <v>8</v>
      </c>
      <c r="D8" s="6"/>
      <c r="E8" s="23"/>
      <c r="F8" s="24"/>
      <c r="G8" s="323"/>
      <c r="H8" s="6"/>
    </row>
    <row r="9" spans="1:10" x14ac:dyDescent="0.15">
      <c r="B9" s="28" t="s">
        <v>338</v>
      </c>
      <c r="C9" s="22"/>
      <c r="D9" s="6"/>
      <c r="E9" s="23"/>
      <c r="F9" s="24"/>
      <c r="H9" s="6"/>
    </row>
    <row r="10" spans="1:10" x14ac:dyDescent="0.15">
      <c r="B10" s="28" t="s">
        <v>9</v>
      </c>
      <c r="C10" s="22"/>
      <c r="D10" s="6"/>
      <c r="E10" s="23"/>
      <c r="F10" s="24"/>
      <c r="H10" s="6"/>
    </row>
    <row r="11" spans="1:10" ht="30" customHeight="1" x14ac:dyDescent="0.45">
      <c r="B11" s="29" t="s">
        <v>10</v>
      </c>
      <c r="C11" s="30"/>
      <c r="D11" s="31"/>
      <c r="E11" s="32"/>
      <c r="F11" s="11"/>
      <c r="H11" s="6"/>
    </row>
    <row r="12" spans="1:10" s="34" customFormat="1" ht="30" customHeight="1" x14ac:dyDescent="0.15">
      <c r="A12" s="25"/>
      <c r="B12" s="171" t="s">
        <v>11</v>
      </c>
      <c r="C12" s="172" t="s">
        <v>12</v>
      </c>
      <c r="D12" s="173"/>
      <c r="E12" s="174" t="s">
        <v>13</v>
      </c>
      <c r="F12" s="168" t="s">
        <v>14</v>
      </c>
      <c r="G12" s="175" t="s">
        <v>339</v>
      </c>
      <c r="H12" s="6"/>
      <c r="I12" s="12" t="s">
        <v>15</v>
      </c>
      <c r="J12" s="33"/>
    </row>
    <row r="13" spans="1:10" ht="20.100000000000001" customHeight="1" x14ac:dyDescent="0.15">
      <c r="B13" s="96" t="s">
        <v>16</v>
      </c>
      <c r="C13" s="97" t="s">
        <v>17</v>
      </c>
      <c r="D13" s="98" t="s">
        <v>18</v>
      </c>
      <c r="E13" s="99" t="s">
        <v>19</v>
      </c>
      <c r="F13" s="253"/>
      <c r="G13" s="100"/>
      <c r="H13" s="6"/>
      <c r="I13" s="12" t="s">
        <v>15</v>
      </c>
    </row>
    <row r="14" spans="1:10" ht="20.100000000000001" customHeight="1" x14ac:dyDescent="0.15">
      <c r="B14" s="62" t="s">
        <v>1</v>
      </c>
      <c r="C14" s="63" t="s">
        <v>20</v>
      </c>
      <c r="D14" s="105" t="s">
        <v>21</v>
      </c>
      <c r="E14" s="101" t="s">
        <v>22</v>
      </c>
      <c r="F14" s="259"/>
      <c r="G14" s="106" t="s">
        <v>23</v>
      </c>
      <c r="H14" s="6"/>
      <c r="I14" s="12" t="s">
        <v>24</v>
      </c>
    </row>
    <row r="15" spans="1:10" ht="35.1" customHeight="1" x14ac:dyDescent="0.15">
      <c r="B15" s="107" t="s">
        <v>1</v>
      </c>
      <c r="C15" s="108" t="s">
        <v>25</v>
      </c>
      <c r="D15" s="109" t="s">
        <v>26</v>
      </c>
      <c r="E15" s="103" t="s">
        <v>27</v>
      </c>
      <c r="F15" s="89"/>
      <c r="G15" s="110" t="s">
        <v>28</v>
      </c>
      <c r="H15" s="6"/>
      <c r="I15" s="12" t="s">
        <v>24</v>
      </c>
    </row>
    <row r="16" spans="1:10" ht="60" x14ac:dyDescent="0.15">
      <c r="B16" s="75" t="s">
        <v>1</v>
      </c>
      <c r="C16" s="76" t="s">
        <v>29</v>
      </c>
      <c r="D16" s="74" t="s">
        <v>35</v>
      </c>
      <c r="E16" s="69" t="s">
        <v>329</v>
      </c>
      <c r="F16" s="255"/>
      <c r="G16" s="72" t="s">
        <v>328</v>
      </c>
      <c r="H16" s="6"/>
    </row>
    <row r="17" spans="1:10" ht="79.8" customHeight="1" x14ac:dyDescent="0.15">
      <c r="B17" s="81" t="s">
        <v>1</v>
      </c>
      <c r="C17" s="82" t="s">
        <v>123</v>
      </c>
      <c r="D17" s="91" t="s">
        <v>37</v>
      </c>
      <c r="E17" s="92" t="s">
        <v>331</v>
      </c>
      <c r="F17" s="89"/>
      <c r="G17" s="110" t="s">
        <v>330</v>
      </c>
      <c r="H17" s="6"/>
    </row>
    <row r="18" spans="1:10" ht="50.1" customHeight="1" x14ac:dyDescent="0.15">
      <c r="B18" s="115" t="s">
        <v>6</v>
      </c>
      <c r="C18" s="119" t="s">
        <v>30</v>
      </c>
      <c r="D18" s="113" t="s">
        <v>38</v>
      </c>
      <c r="E18" s="99" t="s">
        <v>346</v>
      </c>
      <c r="F18" s="261" t="str">
        <f>'公募申請（別紙）2'!E34</f>
        <v>生産性向上要件に該当しない</v>
      </c>
      <c r="G18" s="120" t="s">
        <v>332</v>
      </c>
      <c r="H18" s="6"/>
      <c r="J18" s="37"/>
    </row>
    <row r="19" spans="1:10" ht="27" customHeight="1" x14ac:dyDescent="0.15">
      <c r="A19" s="35"/>
      <c r="B19" s="115" t="s">
        <v>6</v>
      </c>
      <c r="C19" s="116" t="s">
        <v>33</v>
      </c>
      <c r="D19" s="117" t="s">
        <v>39</v>
      </c>
      <c r="E19" s="121" t="s">
        <v>40</v>
      </c>
      <c r="F19" s="122"/>
      <c r="G19" s="87"/>
      <c r="H19" s="6"/>
      <c r="I19" s="12" t="s">
        <v>24</v>
      </c>
      <c r="J19" s="38"/>
    </row>
    <row r="20" spans="1:10" ht="20.100000000000001" customHeight="1" x14ac:dyDescent="0.15">
      <c r="A20" s="35"/>
      <c r="B20" s="75" t="s">
        <v>6</v>
      </c>
      <c r="C20" s="76" t="s">
        <v>34</v>
      </c>
      <c r="D20" s="74" t="s">
        <v>41</v>
      </c>
      <c r="E20" s="77" t="s">
        <v>42</v>
      </c>
      <c r="F20" s="243" t="str">
        <f>メンテ用!$C$19</f>
        <v/>
      </c>
      <c r="G20" s="78"/>
      <c r="H20" s="6"/>
      <c r="J20" s="38"/>
    </row>
    <row r="21" spans="1:10" ht="20.100000000000001" customHeight="1" x14ac:dyDescent="0.15">
      <c r="A21" s="35"/>
      <c r="B21" s="75" t="s">
        <v>43</v>
      </c>
      <c r="C21" s="76" t="s">
        <v>36</v>
      </c>
      <c r="D21" s="74" t="s">
        <v>44</v>
      </c>
      <c r="E21" s="77" t="s">
        <v>42</v>
      </c>
      <c r="F21" s="79" t="str">
        <f>メンテ用!$C$20</f>
        <v/>
      </c>
      <c r="G21" s="78"/>
      <c r="H21" s="6"/>
      <c r="J21" s="38"/>
    </row>
    <row r="22" spans="1:10" ht="20.100000000000001" customHeight="1" x14ac:dyDescent="0.15">
      <c r="A22" s="35"/>
      <c r="B22" s="75" t="s">
        <v>45</v>
      </c>
      <c r="C22" s="76" t="s">
        <v>347</v>
      </c>
      <c r="D22" s="74" t="s">
        <v>46</v>
      </c>
      <c r="E22" s="80" t="s">
        <v>47</v>
      </c>
      <c r="F22" s="79">
        <f>'公募申請（別紙）2'!E110</f>
        <v>0</v>
      </c>
      <c r="G22" s="70" t="s">
        <v>48</v>
      </c>
      <c r="H22" s="6"/>
      <c r="I22" s="12" t="s">
        <v>24</v>
      </c>
      <c r="J22" s="38"/>
    </row>
    <row r="23" spans="1:10" ht="20.100000000000001" customHeight="1" x14ac:dyDescent="0.15">
      <c r="A23" s="35"/>
      <c r="B23" s="75" t="s">
        <v>45</v>
      </c>
      <c r="C23" s="76" t="s">
        <v>348</v>
      </c>
      <c r="D23" s="74" t="s">
        <v>49</v>
      </c>
      <c r="E23" s="80" t="s">
        <v>47</v>
      </c>
      <c r="F23" s="79">
        <f>'公募申請（別紙）2'!E111</f>
        <v>0</v>
      </c>
      <c r="G23" s="70" t="s">
        <v>50</v>
      </c>
      <c r="H23" s="6"/>
      <c r="I23" s="12" t="s">
        <v>24</v>
      </c>
    </row>
    <row r="24" spans="1:10" ht="20.100000000000001" customHeight="1" x14ac:dyDescent="0.15">
      <c r="A24" s="35"/>
      <c r="B24" s="81" t="s">
        <v>6</v>
      </c>
      <c r="C24" s="82" t="s">
        <v>349</v>
      </c>
      <c r="D24" s="91" t="s">
        <v>51</v>
      </c>
      <c r="E24" s="83" t="s">
        <v>47</v>
      </c>
      <c r="F24" s="84">
        <f>'公募申請（別紙）2'!E112</f>
        <v>0</v>
      </c>
      <c r="G24" s="257" t="s">
        <v>52</v>
      </c>
      <c r="H24" s="6"/>
      <c r="I24" s="12" t="s">
        <v>24</v>
      </c>
    </row>
    <row r="25" spans="1:10" ht="30" customHeight="1" x14ac:dyDescent="0.45">
      <c r="A25" s="35"/>
      <c r="B25" s="29" t="s">
        <v>5</v>
      </c>
      <c r="C25" s="30"/>
      <c r="D25" s="31"/>
      <c r="E25" s="32" t="s">
        <v>53</v>
      </c>
      <c r="F25" s="11"/>
      <c r="H25" s="6"/>
      <c r="I25" s="12" t="s">
        <v>24</v>
      </c>
    </row>
    <row r="26" spans="1:10" ht="30" customHeight="1" x14ac:dyDescent="0.15">
      <c r="A26" s="35"/>
      <c r="B26" s="171" t="s">
        <v>11</v>
      </c>
      <c r="C26" s="176" t="s">
        <v>54</v>
      </c>
      <c r="D26" s="177"/>
      <c r="E26" s="178" t="s">
        <v>13</v>
      </c>
      <c r="F26" s="179" t="s">
        <v>14</v>
      </c>
      <c r="G26" s="175" t="s">
        <v>339</v>
      </c>
      <c r="H26" s="6"/>
      <c r="I26" s="12" t="s">
        <v>24</v>
      </c>
    </row>
    <row r="27" spans="1:10" ht="217.8" x14ac:dyDescent="0.15">
      <c r="B27" s="62" t="s">
        <v>1</v>
      </c>
      <c r="C27" s="85" t="s">
        <v>17</v>
      </c>
      <c r="D27" s="86" t="s">
        <v>337</v>
      </c>
      <c r="E27" s="65" t="s">
        <v>55</v>
      </c>
      <c r="F27" s="259"/>
      <c r="G27" s="124"/>
      <c r="H27" s="6"/>
      <c r="I27" s="12" t="s">
        <v>24</v>
      </c>
    </row>
    <row r="28" spans="1:10" ht="200.1" customHeight="1" x14ac:dyDescent="0.15">
      <c r="B28" s="107" t="s">
        <v>1</v>
      </c>
      <c r="C28" s="123" t="s">
        <v>20</v>
      </c>
      <c r="D28" s="260" t="s">
        <v>336</v>
      </c>
      <c r="E28" s="88" t="s">
        <v>56</v>
      </c>
      <c r="F28" s="89"/>
      <c r="G28" s="124"/>
      <c r="H28" s="6"/>
      <c r="I28" s="12" t="s">
        <v>24</v>
      </c>
    </row>
    <row r="29" spans="1:10" ht="100.2" customHeight="1" x14ac:dyDescent="0.15">
      <c r="B29" s="118" t="s">
        <v>1</v>
      </c>
      <c r="C29" s="125">
        <v>3</v>
      </c>
      <c r="D29" s="112" t="s">
        <v>57</v>
      </c>
      <c r="E29" s="126" t="s">
        <v>58</v>
      </c>
      <c r="F29" s="114"/>
      <c r="G29" s="127"/>
      <c r="H29" s="6"/>
      <c r="I29" s="12" t="s">
        <v>24</v>
      </c>
    </row>
    <row r="30" spans="1:10" ht="30" customHeight="1" x14ac:dyDescent="0.45">
      <c r="A30" s="35"/>
      <c r="B30" s="29" t="s">
        <v>59</v>
      </c>
      <c r="C30" s="30"/>
      <c r="D30" s="31"/>
      <c r="E30" s="180"/>
      <c r="F30" s="181"/>
      <c r="H30" s="6"/>
      <c r="I30" s="12" t="s">
        <v>24</v>
      </c>
    </row>
    <row r="31" spans="1:10" s="34" customFormat="1" ht="30" customHeight="1" x14ac:dyDescent="0.15">
      <c r="A31" s="39"/>
      <c r="B31" s="171" t="s">
        <v>11</v>
      </c>
      <c r="C31" s="182" t="s">
        <v>12</v>
      </c>
      <c r="D31" s="177"/>
      <c r="E31" s="183" t="s">
        <v>13</v>
      </c>
      <c r="F31" s="168" t="s">
        <v>14</v>
      </c>
      <c r="G31" s="175" t="s">
        <v>339</v>
      </c>
      <c r="H31" s="6"/>
      <c r="I31" s="12" t="s">
        <v>24</v>
      </c>
      <c r="J31" s="33"/>
    </row>
    <row r="32" spans="1:10" ht="80.099999999999994" customHeight="1" x14ac:dyDescent="0.15">
      <c r="B32" s="96" t="s">
        <v>16</v>
      </c>
      <c r="C32" s="97">
        <v>1</v>
      </c>
      <c r="D32" s="128" t="s">
        <v>60</v>
      </c>
      <c r="E32" s="99" t="s">
        <v>61</v>
      </c>
      <c r="F32" s="114"/>
      <c r="G32" s="129"/>
      <c r="H32" s="6"/>
      <c r="I32" s="12" t="s">
        <v>24</v>
      </c>
    </row>
    <row r="33" spans="1:10" ht="29.25" customHeight="1" x14ac:dyDescent="0.15">
      <c r="B33" s="62" t="s">
        <v>6</v>
      </c>
      <c r="C33" s="63">
        <v>2</v>
      </c>
      <c r="D33" s="130" t="s">
        <v>62</v>
      </c>
      <c r="E33" s="65" t="s">
        <v>63</v>
      </c>
      <c r="F33" s="122"/>
      <c r="G33" s="87"/>
      <c r="H33" s="6"/>
      <c r="I33" s="12" t="s">
        <v>24</v>
      </c>
    </row>
    <row r="34" spans="1:10" ht="200.1" customHeight="1" x14ac:dyDescent="0.15">
      <c r="B34" s="66" t="s">
        <v>1</v>
      </c>
      <c r="C34" s="67" t="s">
        <v>25</v>
      </c>
      <c r="D34" s="73" t="s">
        <v>64</v>
      </c>
      <c r="E34" s="77" t="s">
        <v>65</v>
      </c>
      <c r="F34" s="255"/>
      <c r="G34" s="90"/>
      <c r="H34" s="6"/>
      <c r="I34" s="12" t="s">
        <v>24</v>
      </c>
    </row>
    <row r="35" spans="1:10" ht="66.75" customHeight="1" x14ac:dyDescent="0.15">
      <c r="B35" s="66" t="s">
        <v>16</v>
      </c>
      <c r="C35" s="67" t="s">
        <v>66</v>
      </c>
      <c r="D35" s="73" t="s">
        <v>67</v>
      </c>
      <c r="E35" s="69" t="s">
        <v>68</v>
      </c>
      <c r="F35" s="255"/>
      <c r="G35" s="90"/>
      <c r="H35" s="6"/>
      <c r="I35" s="12" t="s">
        <v>24</v>
      </c>
    </row>
    <row r="36" spans="1:10" ht="100.2" customHeight="1" x14ac:dyDescent="0.15">
      <c r="B36" s="75" t="s">
        <v>3</v>
      </c>
      <c r="C36" s="76" t="s">
        <v>69</v>
      </c>
      <c r="D36" s="68" t="s">
        <v>70</v>
      </c>
      <c r="E36" s="69" t="s">
        <v>71</v>
      </c>
      <c r="F36" s="255"/>
      <c r="G36" s="90"/>
      <c r="H36" s="6"/>
      <c r="I36" s="12" t="s">
        <v>24</v>
      </c>
    </row>
    <row r="37" spans="1:10" ht="170.25" customHeight="1" x14ac:dyDescent="0.15">
      <c r="B37" s="75" t="s">
        <v>3</v>
      </c>
      <c r="C37" s="76" t="s">
        <v>72</v>
      </c>
      <c r="D37" s="68" t="s">
        <v>73</v>
      </c>
      <c r="E37" s="69" t="s">
        <v>74</v>
      </c>
      <c r="F37" s="255"/>
      <c r="G37" s="90"/>
      <c r="H37" s="6"/>
      <c r="I37" s="12" t="s">
        <v>24</v>
      </c>
    </row>
    <row r="38" spans="1:10" ht="100.2" customHeight="1" x14ac:dyDescent="0.15">
      <c r="B38" s="75" t="s">
        <v>1</v>
      </c>
      <c r="C38" s="76" t="s">
        <v>75</v>
      </c>
      <c r="D38" s="74" t="s">
        <v>76</v>
      </c>
      <c r="E38" s="69" t="s">
        <v>77</v>
      </c>
      <c r="F38" s="255"/>
      <c r="G38" s="90"/>
      <c r="H38" s="6"/>
      <c r="I38" s="12" t="s">
        <v>24</v>
      </c>
    </row>
    <row r="39" spans="1:10" ht="80.099999999999994" customHeight="1" x14ac:dyDescent="0.15">
      <c r="B39" s="75" t="s">
        <v>1</v>
      </c>
      <c r="C39" s="76" t="s">
        <v>78</v>
      </c>
      <c r="D39" s="68" t="s">
        <v>79</v>
      </c>
      <c r="E39" s="77" t="s">
        <v>80</v>
      </c>
      <c r="F39" s="255"/>
      <c r="G39" s="90"/>
      <c r="H39" s="6"/>
      <c r="I39" s="12" t="s">
        <v>24</v>
      </c>
    </row>
    <row r="40" spans="1:10" ht="80.099999999999994" customHeight="1" x14ac:dyDescent="0.15">
      <c r="B40" s="75" t="s">
        <v>1</v>
      </c>
      <c r="C40" s="76" t="s">
        <v>81</v>
      </c>
      <c r="D40" s="68" t="s">
        <v>82</v>
      </c>
      <c r="E40" s="77" t="s">
        <v>83</v>
      </c>
      <c r="F40" s="255"/>
      <c r="G40" s="90"/>
      <c r="H40" s="6"/>
    </row>
    <row r="41" spans="1:10" ht="120" customHeight="1" x14ac:dyDescent="0.15">
      <c r="B41" s="75" t="s">
        <v>1</v>
      </c>
      <c r="C41" s="76" t="s">
        <v>84</v>
      </c>
      <c r="D41" s="74" t="s">
        <v>85</v>
      </c>
      <c r="E41" s="69" t="s">
        <v>86</v>
      </c>
      <c r="F41" s="255"/>
      <c r="G41" s="78"/>
      <c r="H41" s="6"/>
      <c r="I41" s="12" t="s">
        <v>24</v>
      </c>
    </row>
    <row r="42" spans="1:10" ht="80.099999999999994" customHeight="1" x14ac:dyDescent="0.15">
      <c r="B42" s="81" t="s">
        <v>1</v>
      </c>
      <c r="C42" s="82" t="s">
        <v>87</v>
      </c>
      <c r="D42" s="91" t="s">
        <v>88</v>
      </c>
      <c r="E42" s="92" t="s">
        <v>89</v>
      </c>
      <c r="F42" s="89"/>
      <c r="G42" s="93"/>
      <c r="H42" s="6"/>
      <c r="I42" s="12" t="s">
        <v>24</v>
      </c>
    </row>
    <row r="43" spans="1:10" ht="30" customHeight="1" x14ac:dyDescent="0.45">
      <c r="A43" s="35"/>
      <c r="B43" s="29" t="s">
        <v>90</v>
      </c>
      <c r="C43" s="30"/>
      <c r="D43" s="31"/>
      <c r="E43" s="180"/>
      <c r="F43" s="11"/>
      <c r="H43" s="6"/>
      <c r="I43" s="12" t="s">
        <v>24</v>
      </c>
    </row>
    <row r="44" spans="1:10" s="34" customFormat="1" ht="30" customHeight="1" x14ac:dyDescent="0.15">
      <c r="A44" s="39"/>
      <c r="B44" s="171" t="s">
        <v>11</v>
      </c>
      <c r="C44" s="184" t="s">
        <v>91</v>
      </c>
      <c r="D44" s="185"/>
      <c r="E44" s="183" t="s">
        <v>13</v>
      </c>
      <c r="F44" s="168" t="s">
        <v>14</v>
      </c>
      <c r="G44" s="175" t="s">
        <v>339</v>
      </c>
      <c r="H44" s="6"/>
      <c r="I44" s="12" t="s">
        <v>24</v>
      </c>
      <c r="J44" s="33"/>
    </row>
    <row r="45" spans="1:10" ht="35.1" customHeight="1" x14ac:dyDescent="0.15">
      <c r="B45" s="131" t="s">
        <v>6</v>
      </c>
      <c r="C45" s="132">
        <v>1</v>
      </c>
      <c r="D45" s="133" t="s">
        <v>92</v>
      </c>
      <c r="E45" s="134" t="s">
        <v>93</v>
      </c>
      <c r="F45" s="135"/>
      <c r="G45" s="136"/>
      <c r="H45" s="6"/>
      <c r="I45" s="12" t="s">
        <v>24</v>
      </c>
    </row>
    <row r="46" spans="1:10" ht="20.100000000000001" customHeight="1" x14ac:dyDescent="0.15">
      <c r="B46" s="137" t="s">
        <v>6</v>
      </c>
      <c r="C46" s="94" t="s">
        <v>94</v>
      </c>
      <c r="D46" s="40" t="s">
        <v>95</v>
      </c>
      <c r="E46" s="61" t="s">
        <v>96</v>
      </c>
      <c r="F46" s="41"/>
      <c r="G46" s="138"/>
      <c r="H46" s="6"/>
      <c r="I46" s="12" t="s">
        <v>24</v>
      </c>
    </row>
    <row r="47" spans="1:10" ht="33" customHeight="1" x14ac:dyDescent="0.15">
      <c r="B47" s="137" t="s">
        <v>1</v>
      </c>
      <c r="C47" s="94" t="s">
        <v>97</v>
      </c>
      <c r="D47" s="40" t="s">
        <v>98</v>
      </c>
      <c r="E47" s="61" t="s">
        <v>99</v>
      </c>
      <c r="F47" s="42"/>
      <c r="G47" s="139"/>
      <c r="H47" s="6"/>
      <c r="I47" s="12" t="s">
        <v>24</v>
      </c>
    </row>
    <row r="48" spans="1:10" ht="60" customHeight="1" x14ac:dyDescent="0.15">
      <c r="B48" s="137" t="s">
        <v>1</v>
      </c>
      <c r="C48" s="94" t="s">
        <v>100</v>
      </c>
      <c r="D48" s="40" t="s">
        <v>101</v>
      </c>
      <c r="E48" s="61" t="s">
        <v>102</v>
      </c>
      <c r="F48" s="36"/>
      <c r="G48" s="139"/>
      <c r="H48" s="6"/>
      <c r="I48" s="12" t="s">
        <v>24</v>
      </c>
    </row>
    <row r="49" spans="2:9" ht="20.100000000000001" customHeight="1" x14ac:dyDescent="0.15">
      <c r="B49" s="137" t="s">
        <v>6</v>
      </c>
      <c r="C49" s="94" t="s">
        <v>103</v>
      </c>
      <c r="D49" s="40" t="s">
        <v>104</v>
      </c>
      <c r="E49" s="61" t="s">
        <v>105</v>
      </c>
      <c r="F49" s="41"/>
      <c r="G49" s="139"/>
      <c r="H49" s="6"/>
      <c r="I49" s="12" t="s">
        <v>24</v>
      </c>
    </row>
    <row r="50" spans="2:9" ht="27.75" customHeight="1" x14ac:dyDescent="0.15">
      <c r="B50" s="137" t="s">
        <v>3</v>
      </c>
      <c r="C50" s="94" t="s">
        <v>106</v>
      </c>
      <c r="D50" s="40" t="s">
        <v>98</v>
      </c>
      <c r="E50" s="61" t="s">
        <v>99</v>
      </c>
      <c r="F50" s="42"/>
      <c r="G50" s="139"/>
      <c r="H50" s="6"/>
      <c r="I50" s="12" t="s">
        <v>24</v>
      </c>
    </row>
    <row r="51" spans="2:9" ht="60" customHeight="1" x14ac:dyDescent="0.15">
      <c r="B51" s="137" t="s">
        <v>3</v>
      </c>
      <c r="C51" s="94" t="s">
        <v>107</v>
      </c>
      <c r="D51" s="40" t="s">
        <v>101</v>
      </c>
      <c r="E51" s="61" t="s">
        <v>102</v>
      </c>
      <c r="F51" s="36"/>
      <c r="G51" s="139"/>
      <c r="H51" s="6"/>
      <c r="I51" s="12" t="s">
        <v>24</v>
      </c>
    </row>
    <row r="52" spans="2:9" ht="20.100000000000001" customHeight="1" x14ac:dyDescent="0.15">
      <c r="B52" s="137" t="s">
        <v>6</v>
      </c>
      <c r="C52" s="94" t="s">
        <v>108</v>
      </c>
      <c r="D52" s="40" t="s">
        <v>109</v>
      </c>
      <c r="E52" s="61" t="s">
        <v>105</v>
      </c>
      <c r="F52" s="41"/>
      <c r="G52" s="139"/>
      <c r="H52" s="6"/>
      <c r="I52" s="12" t="s">
        <v>24</v>
      </c>
    </row>
    <row r="53" spans="2:9" ht="27.75" customHeight="1" x14ac:dyDescent="0.15">
      <c r="B53" s="137" t="s">
        <v>3</v>
      </c>
      <c r="C53" s="94" t="s">
        <v>110</v>
      </c>
      <c r="D53" s="40" t="s">
        <v>98</v>
      </c>
      <c r="E53" s="61" t="s">
        <v>99</v>
      </c>
      <c r="F53" s="42"/>
      <c r="G53" s="139"/>
      <c r="H53" s="6"/>
      <c r="I53" s="12" t="s">
        <v>24</v>
      </c>
    </row>
    <row r="54" spans="2:9" ht="60" customHeight="1" x14ac:dyDescent="0.15">
      <c r="B54" s="137" t="s">
        <v>3</v>
      </c>
      <c r="C54" s="94" t="s">
        <v>111</v>
      </c>
      <c r="D54" s="40" t="s">
        <v>101</v>
      </c>
      <c r="E54" s="61" t="s">
        <v>102</v>
      </c>
      <c r="F54" s="36"/>
      <c r="G54" s="139"/>
      <c r="H54" s="6"/>
      <c r="I54" s="12" t="s">
        <v>24</v>
      </c>
    </row>
    <row r="55" spans="2:9" ht="100.2" customHeight="1" x14ac:dyDescent="0.15">
      <c r="B55" s="140" t="s">
        <v>1</v>
      </c>
      <c r="C55" s="141" t="s">
        <v>112</v>
      </c>
      <c r="D55" s="142" t="s">
        <v>113</v>
      </c>
      <c r="E55" s="143" t="s">
        <v>114</v>
      </c>
      <c r="F55" s="144"/>
      <c r="G55" s="145"/>
      <c r="H55" s="6"/>
      <c r="I55" s="12" t="s">
        <v>24</v>
      </c>
    </row>
    <row r="56" spans="2:9" ht="35.1" customHeight="1" x14ac:dyDescent="0.15">
      <c r="B56" s="131" t="s">
        <v>6</v>
      </c>
      <c r="C56" s="132" t="s">
        <v>20</v>
      </c>
      <c r="D56" s="146" t="s">
        <v>115</v>
      </c>
      <c r="E56" s="134" t="s">
        <v>116</v>
      </c>
      <c r="F56" s="135"/>
      <c r="G56" s="147"/>
      <c r="H56" s="6"/>
      <c r="I56" s="12" t="s">
        <v>24</v>
      </c>
    </row>
    <row r="57" spans="2:9" ht="390" x14ac:dyDescent="0.15">
      <c r="B57" s="137" t="s">
        <v>1</v>
      </c>
      <c r="C57" s="94" t="s">
        <v>25</v>
      </c>
      <c r="D57" s="40" t="s">
        <v>117</v>
      </c>
      <c r="E57" s="254" t="s">
        <v>118</v>
      </c>
      <c r="F57" s="36"/>
      <c r="G57" s="148" t="s">
        <v>335</v>
      </c>
      <c r="H57" s="6"/>
      <c r="I57" s="12" t="s">
        <v>24</v>
      </c>
    </row>
    <row r="58" spans="2:9" ht="50.1" customHeight="1" x14ac:dyDescent="0.15">
      <c r="B58" s="140" t="s">
        <v>1</v>
      </c>
      <c r="C58" s="141" t="s">
        <v>66</v>
      </c>
      <c r="D58" s="142" t="s">
        <v>119</v>
      </c>
      <c r="E58" s="143" t="s">
        <v>120</v>
      </c>
      <c r="F58" s="149"/>
      <c r="G58" s="145"/>
      <c r="H58" s="6"/>
      <c r="I58" s="12" t="s">
        <v>15</v>
      </c>
    </row>
    <row r="59" spans="2:9" ht="20.100000000000001" customHeight="1" x14ac:dyDescent="0.15">
      <c r="B59" s="131" t="s">
        <v>6</v>
      </c>
      <c r="C59" s="132" t="s">
        <v>29</v>
      </c>
      <c r="D59" s="146" t="s">
        <v>121</v>
      </c>
      <c r="E59" s="134" t="s">
        <v>122</v>
      </c>
      <c r="F59" s="150"/>
      <c r="G59" s="151"/>
      <c r="H59" s="6"/>
      <c r="I59" s="12" t="s">
        <v>15</v>
      </c>
    </row>
    <row r="60" spans="2:9" ht="35.1" customHeight="1" x14ac:dyDescent="0.15">
      <c r="B60" s="137" t="s">
        <v>1</v>
      </c>
      <c r="C60" s="94" t="s">
        <v>123</v>
      </c>
      <c r="D60" s="40" t="s">
        <v>124</v>
      </c>
      <c r="E60" s="61" t="s">
        <v>125</v>
      </c>
      <c r="F60" s="36"/>
      <c r="G60" s="139"/>
      <c r="H60" s="6"/>
      <c r="I60" s="12" t="s">
        <v>15</v>
      </c>
    </row>
    <row r="61" spans="2:9" ht="35.1" customHeight="1" x14ac:dyDescent="0.15">
      <c r="B61" s="137" t="s">
        <v>1</v>
      </c>
      <c r="C61" s="94" t="s">
        <v>126</v>
      </c>
      <c r="D61" s="40" t="s">
        <v>127</v>
      </c>
      <c r="E61" s="61" t="s">
        <v>128</v>
      </c>
      <c r="F61" s="36"/>
      <c r="G61" s="139"/>
      <c r="H61" s="6"/>
      <c r="I61" s="12" t="s">
        <v>15</v>
      </c>
    </row>
    <row r="62" spans="2:9" ht="35.1" customHeight="1" x14ac:dyDescent="0.15">
      <c r="B62" s="140" t="s">
        <v>16</v>
      </c>
      <c r="C62" s="141" t="s">
        <v>129</v>
      </c>
      <c r="D62" s="142" t="s">
        <v>130</v>
      </c>
      <c r="E62" s="143" t="s">
        <v>131</v>
      </c>
      <c r="F62" s="144"/>
      <c r="G62" s="145"/>
      <c r="H62" s="6"/>
      <c r="I62" s="12" t="s">
        <v>15</v>
      </c>
    </row>
    <row r="63" spans="2:9" ht="43.5" customHeight="1" x14ac:dyDescent="0.15">
      <c r="B63" s="131" t="s">
        <v>6</v>
      </c>
      <c r="C63" s="132" t="s">
        <v>30</v>
      </c>
      <c r="D63" s="146" t="s">
        <v>132</v>
      </c>
      <c r="E63" s="134" t="s">
        <v>133</v>
      </c>
      <c r="F63" s="150"/>
      <c r="G63" s="151"/>
      <c r="H63" s="6"/>
      <c r="I63" s="12" t="s">
        <v>15</v>
      </c>
    </row>
    <row r="64" spans="2:9" ht="44.25" customHeight="1" x14ac:dyDescent="0.15">
      <c r="B64" s="137" t="s">
        <v>16</v>
      </c>
      <c r="C64" s="94" t="s">
        <v>31</v>
      </c>
      <c r="D64" s="40" t="s">
        <v>124</v>
      </c>
      <c r="E64" s="61" t="s">
        <v>134</v>
      </c>
      <c r="F64" s="36"/>
      <c r="G64" s="139"/>
      <c r="H64" s="6"/>
      <c r="I64" s="12" t="s">
        <v>15</v>
      </c>
    </row>
    <row r="65" spans="1:10" ht="100.5" customHeight="1" x14ac:dyDescent="0.15">
      <c r="B65" s="140" t="s">
        <v>1</v>
      </c>
      <c r="C65" s="141" t="s">
        <v>32</v>
      </c>
      <c r="D65" s="142" t="s">
        <v>135</v>
      </c>
      <c r="E65" s="143" t="s">
        <v>136</v>
      </c>
      <c r="F65" s="144"/>
      <c r="G65" s="145"/>
      <c r="H65" s="6"/>
      <c r="I65" s="12" t="s">
        <v>15</v>
      </c>
    </row>
    <row r="66" spans="1:10" s="46" customFormat="1" x14ac:dyDescent="0.15">
      <c r="A66" s="6"/>
      <c r="B66" s="43" t="s">
        <v>15</v>
      </c>
      <c r="C66" s="43" t="s">
        <v>15</v>
      </c>
      <c r="D66" s="43" t="s">
        <v>15</v>
      </c>
      <c r="E66" s="43" t="s">
        <v>15</v>
      </c>
      <c r="F66" s="44" t="s">
        <v>15</v>
      </c>
      <c r="G66" s="43" t="s">
        <v>15</v>
      </c>
      <c r="H66" s="6"/>
      <c r="I66" s="12"/>
      <c r="J66" s="45"/>
    </row>
    <row r="67" spans="1:10" s="46" customFormat="1" x14ac:dyDescent="0.15">
      <c r="A67" s="6"/>
      <c r="B67" s="25" t="s">
        <v>137</v>
      </c>
      <c r="C67" s="22"/>
      <c r="D67" s="6"/>
      <c r="E67" s="23"/>
      <c r="F67" s="24"/>
      <c r="G67" s="6"/>
      <c r="H67" s="6"/>
      <c r="I67" s="12"/>
      <c r="J67" s="45"/>
    </row>
    <row r="68" spans="1:10" s="46" customFormat="1" x14ac:dyDescent="0.15">
      <c r="A68" s="6"/>
      <c r="B68" s="25"/>
      <c r="C68" s="22"/>
      <c r="D68" s="6"/>
      <c r="E68" s="23"/>
      <c r="F68" s="47"/>
      <c r="G68" s="6"/>
      <c r="H68" s="48"/>
      <c r="I68" s="12"/>
      <c r="J68" s="45"/>
    </row>
    <row r="69" spans="1:10" s="46" customFormat="1" x14ac:dyDescent="0.15">
      <c r="A69" s="6"/>
      <c r="B69" s="25"/>
      <c r="C69" s="22"/>
      <c r="D69" s="6"/>
      <c r="E69" s="23"/>
      <c r="F69" s="47"/>
      <c r="G69" s="6"/>
      <c r="H69" s="48"/>
      <c r="I69" s="12"/>
      <c r="J69" s="45"/>
    </row>
    <row r="70" spans="1:10" s="46" customFormat="1" x14ac:dyDescent="0.15">
      <c r="A70" s="6"/>
      <c r="B70" s="25"/>
      <c r="C70" s="22"/>
      <c r="D70" s="6"/>
      <c r="E70" s="23"/>
      <c r="F70" s="47"/>
      <c r="G70" s="6"/>
      <c r="H70" s="48"/>
      <c r="I70" s="12"/>
      <c r="J70" s="45"/>
    </row>
    <row r="71" spans="1:10" s="46" customFormat="1" x14ac:dyDescent="0.15">
      <c r="A71" s="6"/>
      <c r="B71" s="25"/>
      <c r="C71" s="22"/>
      <c r="D71" s="6"/>
      <c r="E71" s="23"/>
      <c r="F71" s="47"/>
      <c r="G71" s="6"/>
      <c r="H71" s="48"/>
      <c r="I71" s="12"/>
      <c r="J71" s="45"/>
    </row>
    <row r="72" spans="1:10" s="46" customFormat="1" x14ac:dyDescent="0.15">
      <c r="A72" s="6"/>
      <c r="B72" s="25"/>
      <c r="C72" s="22"/>
      <c r="D72" s="6"/>
      <c r="E72" s="23"/>
      <c r="F72" s="47"/>
      <c r="G72" s="6"/>
      <c r="H72" s="48"/>
      <c r="I72" s="12"/>
      <c r="J72" s="45"/>
    </row>
    <row r="73" spans="1:10" s="46" customFormat="1" x14ac:dyDescent="0.15">
      <c r="A73" s="6"/>
      <c r="B73" s="25"/>
      <c r="C73" s="22"/>
      <c r="D73" s="6"/>
      <c r="E73" s="23"/>
      <c r="F73" s="47"/>
      <c r="G73" s="6"/>
      <c r="H73" s="48"/>
      <c r="I73" s="12"/>
      <c r="J73" s="45"/>
    </row>
    <row r="74" spans="1:10" s="46" customFormat="1" x14ac:dyDescent="0.15">
      <c r="A74" s="6"/>
      <c r="B74" s="25"/>
      <c r="C74" s="22"/>
      <c r="D74" s="6"/>
      <c r="E74" s="23"/>
      <c r="F74" s="47"/>
      <c r="G74" s="6"/>
      <c r="H74" s="48"/>
      <c r="I74" s="12"/>
      <c r="J74" s="45"/>
    </row>
    <row r="75" spans="1:10" s="46" customFormat="1" x14ac:dyDescent="0.15">
      <c r="A75" s="6"/>
      <c r="B75" s="25"/>
      <c r="C75" s="22"/>
      <c r="D75" s="6"/>
      <c r="E75" s="23"/>
      <c r="F75" s="47"/>
      <c r="G75" s="6"/>
      <c r="H75" s="48"/>
      <c r="I75" s="12"/>
      <c r="J75" s="45"/>
    </row>
    <row r="76" spans="1:10" s="46" customFormat="1" x14ac:dyDescent="0.15">
      <c r="A76" s="6"/>
      <c r="B76" s="25"/>
      <c r="C76" s="22"/>
      <c r="D76" s="6"/>
      <c r="E76" s="23"/>
      <c r="F76" s="47"/>
      <c r="G76" s="6"/>
      <c r="H76" s="48"/>
      <c r="I76" s="12"/>
      <c r="J76" s="45"/>
    </row>
    <row r="77" spans="1:10" s="46" customFormat="1" x14ac:dyDescent="0.15">
      <c r="A77" s="6"/>
      <c r="B77" s="25"/>
      <c r="C77" s="22"/>
      <c r="D77" s="6"/>
      <c r="E77" s="23"/>
      <c r="F77" s="47"/>
      <c r="G77" s="6"/>
      <c r="H77" s="48"/>
      <c r="I77" s="12"/>
      <c r="J77" s="45"/>
    </row>
    <row r="78" spans="1:10" s="46" customFormat="1" x14ac:dyDescent="0.15">
      <c r="A78" s="6"/>
      <c r="B78" s="25"/>
      <c r="C78" s="22"/>
      <c r="D78" s="6"/>
      <c r="E78" s="23"/>
      <c r="F78" s="47"/>
      <c r="G78" s="6"/>
      <c r="H78" s="48"/>
      <c r="I78" s="12"/>
      <c r="J78" s="45"/>
    </row>
    <row r="79" spans="1:10" s="46" customFormat="1" x14ac:dyDescent="0.15">
      <c r="A79" s="6"/>
      <c r="B79" s="25"/>
      <c r="C79" s="22"/>
      <c r="D79" s="6"/>
      <c r="E79" s="23"/>
      <c r="F79" s="47"/>
      <c r="G79" s="6"/>
      <c r="H79" s="48"/>
      <c r="I79" s="12"/>
      <c r="J79" s="45"/>
    </row>
    <row r="80" spans="1:10" s="46" customFormat="1" x14ac:dyDescent="0.15">
      <c r="A80" s="6"/>
      <c r="B80" s="25"/>
      <c r="C80" s="22"/>
      <c r="D80" s="6"/>
      <c r="E80" s="23"/>
      <c r="F80" s="47"/>
      <c r="G80" s="6"/>
      <c r="H80" s="48"/>
      <c r="I80" s="12"/>
      <c r="J80" s="45"/>
    </row>
    <row r="81" spans="1:10" s="46" customFormat="1" x14ac:dyDescent="0.15">
      <c r="A81" s="6"/>
      <c r="B81" s="25"/>
      <c r="C81" s="22"/>
      <c r="D81" s="6"/>
      <c r="E81" s="23"/>
      <c r="F81" s="47"/>
      <c r="G81" s="6"/>
      <c r="H81" s="48"/>
      <c r="I81" s="12"/>
      <c r="J81" s="45"/>
    </row>
    <row r="82" spans="1:10" s="46" customFormat="1" x14ac:dyDescent="0.15">
      <c r="A82" s="6"/>
      <c r="B82" s="25"/>
      <c r="C82" s="22"/>
      <c r="D82" s="6"/>
      <c r="E82" s="23"/>
      <c r="F82" s="47"/>
      <c r="G82" s="6"/>
      <c r="H82" s="48"/>
      <c r="I82" s="12"/>
      <c r="J82" s="45"/>
    </row>
    <row r="83" spans="1:10" s="46" customFormat="1" x14ac:dyDescent="0.15">
      <c r="A83" s="6"/>
      <c r="B83" s="25"/>
      <c r="C83" s="22"/>
      <c r="D83" s="6"/>
      <c r="E83" s="23"/>
      <c r="F83" s="47"/>
      <c r="G83" s="6"/>
      <c r="H83" s="48"/>
      <c r="I83" s="12"/>
      <c r="J83" s="45"/>
    </row>
  </sheetData>
  <sheetProtection algorithmName="SHA-512" hashValue="Y6EY7oHdWiOFtgbQ81HKG86jzf5YrixVHs45yAVxLg+uZlHdbQipdu9LvFd1dDFOaiOPi20qtoY6wMfxRx7llw==" saltValue="rVn+D6cmLPjZRM/jooKbUg==" spinCount="100000" sheet="1" objects="1" scenarios="1"/>
  <phoneticPr fontId="2"/>
  <conditionalFormatting sqref="B1:B1048576">
    <cfRule type="cellIs" dxfId="14" priority="1" operator="equal">
      <formula>"入力不要"</formula>
    </cfRule>
    <cfRule type="cellIs" dxfId="13" priority="2" operator="equal">
      <formula>"該当必須"</formula>
    </cfRule>
    <cfRule type="cellIs" dxfId="12" priority="3" operator="equal">
      <formula>"必須"</formula>
    </cfRule>
  </conditionalFormatting>
  <conditionalFormatting sqref="C66:G66">
    <cfRule type="cellIs" dxfId="11" priority="16" operator="equal">
      <formula>"入力不要"</formula>
    </cfRule>
    <cfRule type="cellIs" dxfId="10" priority="17" operator="equal">
      <formula>"該当必須"</formula>
    </cfRule>
    <cfRule type="cellIs" dxfId="9" priority="18" operator="equal">
      <formula>"必須"</formula>
    </cfRule>
  </conditionalFormatting>
  <dataValidations count="6">
    <dataValidation type="list" allowBlank="1" showInputMessage="1" showErrorMessage="1" sqref="F57" xr:uid="{4BF2D5DA-3080-4D47-B8F7-49004BF9EBC4}">
      <formula1>"①対象会社の会社法上の役員として3年以上の経験を有する者, ②対象会社・個人事業に継続して3年以上雇用され業務に従事した経験を有する者, ③対象会社の会社法上の役員及び雇用され業務に従事した経験を通算3年以上有する者, ④被承継者の親族であり、対象会社の代表の経験が無い者"</formula1>
    </dataValidation>
    <dataValidation type="list" allowBlank="1" showInputMessage="1" showErrorMessage="1" sqref="F60" xr:uid="{EBD69219-E310-4D48-88B5-943FD375D27F}">
      <formula1>"人員は確保済みである。,人員確保の目処は立っており、今後確保予定である。,人員の必要性は認識しており、今後対応を検討する。,取組において人員は必要ない。"</formula1>
    </dataValidation>
    <dataValidation type="list" allowBlank="1" showInputMessage="1" showErrorMessage="1" sqref="F64" xr:uid="{5F486709-0711-43AE-96EA-34E2724D90DF}">
      <formula1>"現段階で事業パートナーは確保できており、今後の取組におけるネットワークは構築済みである。,現段階で事業パートナーの目途は立ちそうであり、パートナー確保やネットワーク構築も問題なく完了できる見込である。,現段階で事業パートナーは交渉等の段階であり、確保には暫くの時間を要する可能性がある。,現段階で事業パートナーは検討段階であり、確保の目処が立っていない。,事業パートナーは必要とせず、したがってネットワーク等の構築も必要としない。"</formula1>
    </dataValidation>
    <dataValidation type="list" allowBlank="1" showInputMessage="1" showErrorMessage="1" sqref="F16" xr:uid="{78AA3081-EF0E-4A2B-A0FF-E7552964795B}">
      <formula1>"小規模事業者支援法上の小規模事業者等に該当する,小規模事業者支援法上の小規模事業者等に該当しない"</formula1>
    </dataValidation>
    <dataValidation type="list" allowBlank="1" showInputMessage="1" showErrorMessage="1" sqref="F17" xr:uid="{43F2A455-C3E7-494B-8FD9-C78689FE8AC5}">
      <formula1>"賃上げを実施する,賃上げを実施しない"</formula1>
    </dataValidation>
    <dataValidation type="whole" operator="greaterThanOrEqual" allowBlank="1" showInputMessage="1" showErrorMessage="1" sqref="F13" xr:uid="{C65209F5-76C5-4743-AEE1-88A5E7FA6425}">
      <formula1>1</formula1>
    </dataValidation>
  </dataValidations>
  <pageMargins left="0.25" right="0.25" top="0.75" bottom="0.75" header="0.3" footer="0.3"/>
  <pageSetup paperSize="8" scale="63" orientation="landscape" r:id="rId1"/>
  <rowBreaks count="3" manualBreakCount="3">
    <brk id="24" max="7" man="1"/>
    <brk id="29" max="7" man="1"/>
    <brk id="42" max="7" man="1"/>
  </rowBreaks>
  <ignoredErrors>
    <ignoredError sqref="C13:C14 C25 C30:C34 C38 C43:C46 C55:C57 C63:C66 C29" numberStoredAsText="1"/>
    <ignoredError sqref="C47:C54 C59:C62 C58 C35" twoDigitTextYear="1" numberStoredAsText="1"/>
    <ignoredError sqref="C36:C37"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tabColor rgb="FF002060"/>
  </sheetPr>
  <dimension ref="A1:N114"/>
  <sheetViews>
    <sheetView showGridLines="0" view="pageBreakPreview" zoomScale="88" zoomScaleNormal="100" zoomScaleSheetLayoutView="100" workbookViewId="0">
      <selection activeCell="E13" sqref="E13"/>
    </sheetView>
  </sheetViews>
  <sheetFormatPr defaultColWidth="9.109375" defaultRowHeight="15" x14ac:dyDescent="0.15"/>
  <cols>
    <col min="1" max="1" width="3.5546875" style="6" customWidth="1"/>
    <col min="2" max="2" width="10.6640625" style="25" customWidth="1"/>
    <col min="3" max="3" width="26.77734375" style="9" customWidth="1"/>
    <col min="4" max="4" width="25.6640625" style="9" customWidth="1"/>
    <col min="5" max="5" width="29.6640625" style="58" customWidth="1"/>
    <col min="6" max="10" width="29.6640625" style="14" customWidth="1"/>
    <col min="11" max="11" width="5.6640625" style="9" customWidth="1"/>
    <col min="12" max="12" width="41" style="12" customWidth="1"/>
    <col min="13" max="13" width="22.88671875" style="12" customWidth="1"/>
    <col min="14" max="14" width="16.88671875" style="14" customWidth="1"/>
    <col min="15" max="16384" width="9.109375" style="14"/>
  </cols>
  <sheetData>
    <row r="1" spans="1:13" ht="12" customHeight="1" x14ac:dyDescent="0.15">
      <c r="E1" s="20"/>
      <c r="F1" s="9"/>
      <c r="G1" s="9"/>
      <c r="H1" s="9"/>
      <c r="I1" s="9"/>
      <c r="J1" s="9"/>
    </row>
    <row r="2" spans="1:13" ht="28.5" customHeight="1" x14ac:dyDescent="0.15">
      <c r="B2" s="15" t="s">
        <v>334</v>
      </c>
      <c r="C2" s="15"/>
      <c r="D2" s="15"/>
      <c r="E2" s="50"/>
      <c r="F2" s="15"/>
      <c r="G2" s="15"/>
      <c r="H2" s="9"/>
      <c r="I2" s="9"/>
      <c r="J2" s="9"/>
    </row>
    <row r="3" spans="1:13" x14ac:dyDescent="0.15">
      <c r="E3" s="20"/>
      <c r="F3" s="9"/>
      <c r="G3" s="9"/>
      <c r="H3" s="9"/>
      <c r="I3" s="9"/>
      <c r="J3" s="9"/>
    </row>
    <row r="4" spans="1:13" x14ac:dyDescent="0.15">
      <c r="B4" s="21" t="s">
        <v>138</v>
      </c>
      <c r="C4" s="22"/>
      <c r="D4" s="6"/>
      <c r="E4" s="24"/>
      <c r="F4" s="6"/>
      <c r="G4" s="6"/>
      <c r="H4" s="6"/>
      <c r="I4" s="6"/>
      <c r="J4" s="6"/>
      <c r="K4" s="6"/>
    </row>
    <row r="5" spans="1:13" x14ac:dyDescent="0.15">
      <c r="B5" s="25" t="s">
        <v>1</v>
      </c>
      <c r="C5" s="26" t="s">
        <v>2</v>
      </c>
      <c r="D5" s="6"/>
      <c r="E5" s="24"/>
      <c r="F5" s="6"/>
      <c r="G5" s="6"/>
      <c r="H5" s="6"/>
      <c r="I5" s="323"/>
      <c r="J5" s="6"/>
      <c r="K5" s="6"/>
    </row>
    <row r="6" spans="1:13" x14ac:dyDescent="0.15">
      <c r="B6" s="25" t="s">
        <v>3</v>
      </c>
      <c r="C6" s="26" t="s">
        <v>4</v>
      </c>
      <c r="D6" s="6"/>
      <c r="E6" s="24"/>
      <c r="F6" s="6"/>
      <c r="G6" s="6"/>
      <c r="H6" s="6"/>
      <c r="I6" s="323"/>
      <c r="J6" s="6"/>
      <c r="K6" s="6"/>
    </row>
    <row r="7" spans="1:13" x14ac:dyDescent="0.15">
      <c r="B7" s="25" t="s">
        <v>6</v>
      </c>
      <c r="C7" s="26" t="s">
        <v>7</v>
      </c>
      <c r="D7" s="6"/>
      <c r="E7" s="24"/>
      <c r="F7" s="6"/>
      <c r="G7" s="6"/>
      <c r="H7" s="6"/>
      <c r="I7" s="323"/>
      <c r="J7" s="6"/>
      <c r="K7" s="6"/>
    </row>
    <row r="8" spans="1:13" x14ac:dyDescent="0.15">
      <c r="B8" s="27"/>
      <c r="C8" s="26" t="s">
        <v>139</v>
      </c>
      <c r="D8" s="6"/>
      <c r="E8" s="24"/>
      <c r="F8" s="6"/>
      <c r="G8" s="6"/>
      <c r="H8" s="6"/>
      <c r="I8" s="323"/>
      <c r="J8" s="6"/>
      <c r="K8" s="6"/>
    </row>
    <row r="9" spans="1:13" x14ac:dyDescent="0.15">
      <c r="B9" s="28" t="s">
        <v>340</v>
      </c>
      <c r="C9" s="22"/>
      <c r="D9" s="6"/>
      <c r="E9" s="24"/>
      <c r="F9" s="6"/>
      <c r="G9" s="6"/>
      <c r="H9" s="6"/>
      <c r="I9" s="323"/>
      <c r="J9" s="6"/>
      <c r="K9" s="6"/>
    </row>
    <row r="10" spans="1:13" x14ac:dyDescent="0.15">
      <c r="B10" s="28" t="s">
        <v>9</v>
      </c>
      <c r="C10" s="22"/>
      <c r="D10" s="6"/>
      <c r="E10" s="24"/>
      <c r="F10" s="6"/>
      <c r="G10" s="6"/>
      <c r="H10" s="6"/>
      <c r="I10" s="323"/>
      <c r="J10" s="6"/>
      <c r="K10" s="6"/>
    </row>
    <row r="11" spans="1:13" ht="30" customHeight="1" x14ac:dyDescent="0.45">
      <c r="B11" s="29" t="s">
        <v>140</v>
      </c>
      <c r="C11" s="31"/>
      <c r="D11" s="32"/>
      <c r="E11" s="20"/>
      <c r="F11" s="9"/>
      <c r="G11" s="9"/>
      <c r="H11" s="9"/>
      <c r="I11" s="9"/>
      <c r="J11" s="52" t="s">
        <v>141</v>
      </c>
      <c r="L11" s="53"/>
    </row>
    <row r="12" spans="1:13" s="34" customFormat="1" ht="30" customHeight="1" x14ac:dyDescent="0.15">
      <c r="A12" s="25"/>
      <c r="B12" s="165" t="s">
        <v>11</v>
      </c>
      <c r="C12" s="166" t="s">
        <v>142</v>
      </c>
      <c r="D12" s="167" t="s">
        <v>13</v>
      </c>
      <c r="E12" s="168" t="s">
        <v>143</v>
      </c>
      <c r="F12" s="169" t="s">
        <v>144</v>
      </c>
      <c r="G12" s="256" t="s">
        <v>145</v>
      </c>
      <c r="H12" s="256" t="s">
        <v>146</v>
      </c>
      <c r="I12" s="256" t="s">
        <v>147</v>
      </c>
      <c r="J12" s="170" t="s">
        <v>148</v>
      </c>
      <c r="K12" s="54" t="s">
        <v>15</v>
      </c>
      <c r="L12" s="53"/>
      <c r="M12" s="12"/>
    </row>
    <row r="13" spans="1:13" ht="22.5" customHeight="1" x14ac:dyDescent="0.15">
      <c r="B13" s="96" t="s">
        <v>16</v>
      </c>
      <c r="C13" s="118" t="s">
        <v>149</v>
      </c>
      <c r="D13" s="205" t="s">
        <v>150</v>
      </c>
      <c r="E13" s="206"/>
      <c r="F13" s="206"/>
      <c r="G13" s="206"/>
      <c r="H13" s="206"/>
      <c r="I13" s="206"/>
      <c r="J13" s="206"/>
      <c r="K13" s="54" t="s">
        <v>15</v>
      </c>
    </row>
    <row r="14" spans="1:13" ht="285" x14ac:dyDescent="0.15">
      <c r="B14" s="62" t="s">
        <v>16</v>
      </c>
      <c r="C14" s="207" t="s">
        <v>151</v>
      </c>
      <c r="D14" s="208" t="s">
        <v>152</v>
      </c>
      <c r="E14" s="259"/>
      <c r="F14" s="259"/>
      <c r="G14" s="259"/>
      <c r="H14" s="259"/>
      <c r="I14" s="259"/>
      <c r="J14" s="259"/>
      <c r="K14" s="54" t="s">
        <v>15</v>
      </c>
    </row>
    <row r="15" spans="1:13" ht="63.75" customHeight="1" x14ac:dyDescent="0.15">
      <c r="B15" s="107" t="s">
        <v>3</v>
      </c>
      <c r="C15" s="81" t="s">
        <v>153</v>
      </c>
      <c r="D15" s="164" t="s">
        <v>154</v>
      </c>
      <c r="E15" s="89"/>
      <c r="F15" s="89"/>
      <c r="G15" s="89"/>
      <c r="H15" s="89"/>
      <c r="I15" s="89"/>
      <c r="J15" s="89"/>
      <c r="K15" s="54" t="s">
        <v>15</v>
      </c>
    </row>
    <row r="16" spans="1:13" ht="35.25" customHeight="1" x14ac:dyDescent="0.15">
      <c r="B16" s="96" t="s">
        <v>16</v>
      </c>
      <c r="C16" s="112" t="s">
        <v>155</v>
      </c>
      <c r="D16" s="211" t="s">
        <v>156</v>
      </c>
      <c r="E16" s="212"/>
      <c r="F16" s="212"/>
      <c r="G16" s="212"/>
      <c r="H16" s="212"/>
      <c r="I16" s="212"/>
      <c r="J16" s="212"/>
      <c r="K16" s="54" t="s">
        <v>15</v>
      </c>
    </row>
    <row r="17" spans="2:11" ht="20.100000000000001" customHeight="1" x14ac:dyDescent="0.15">
      <c r="B17" s="95" t="s">
        <v>1</v>
      </c>
      <c r="C17" s="111" t="s">
        <v>157</v>
      </c>
      <c r="D17" s="209" t="s">
        <v>158</v>
      </c>
      <c r="E17" s="210"/>
      <c r="F17" s="210"/>
      <c r="G17" s="210"/>
      <c r="H17" s="210"/>
      <c r="I17" s="210"/>
      <c r="J17" s="210"/>
      <c r="K17" s="54" t="s">
        <v>15</v>
      </c>
    </row>
    <row r="18" spans="2:11" ht="20.100000000000001" customHeight="1" x14ac:dyDescent="0.15">
      <c r="B18" s="75" t="s">
        <v>1</v>
      </c>
      <c r="C18" s="74" t="s">
        <v>159</v>
      </c>
      <c r="D18" s="153" t="s">
        <v>160</v>
      </c>
      <c r="E18" s="154"/>
      <c r="F18" s="154"/>
      <c r="G18" s="154"/>
      <c r="H18" s="154"/>
      <c r="I18" s="154"/>
      <c r="J18" s="154"/>
      <c r="K18" s="54" t="s">
        <v>15</v>
      </c>
    </row>
    <row r="19" spans="2:11" ht="20.100000000000001" customHeight="1" x14ac:dyDescent="0.15">
      <c r="B19" s="75" t="s">
        <v>45</v>
      </c>
      <c r="C19" s="74" t="s">
        <v>161</v>
      </c>
      <c r="D19" s="155" t="s">
        <v>162</v>
      </c>
      <c r="E19" s="156">
        <f t="shared" ref="E19:J19" si="0">E17-E18</f>
        <v>0</v>
      </c>
      <c r="F19" s="157">
        <f t="shared" si="0"/>
        <v>0</v>
      </c>
      <c r="G19" s="157">
        <f t="shared" si="0"/>
        <v>0</v>
      </c>
      <c r="H19" s="157">
        <f t="shared" si="0"/>
        <v>0</v>
      </c>
      <c r="I19" s="157">
        <f t="shared" si="0"/>
        <v>0</v>
      </c>
      <c r="J19" s="157">
        <f t="shared" si="0"/>
        <v>0</v>
      </c>
      <c r="K19" s="54" t="s">
        <v>15</v>
      </c>
    </row>
    <row r="20" spans="2:11" ht="20.100000000000001" customHeight="1" x14ac:dyDescent="0.15">
      <c r="B20" s="75" t="s">
        <v>1</v>
      </c>
      <c r="C20" s="74" t="s">
        <v>163</v>
      </c>
      <c r="D20" s="153" t="s">
        <v>160</v>
      </c>
      <c r="E20" s="154"/>
      <c r="F20" s="154"/>
      <c r="G20" s="154"/>
      <c r="H20" s="154"/>
      <c r="I20" s="154"/>
      <c r="J20" s="154"/>
      <c r="K20" s="54" t="s">
        <v>15</v>
      </c>
    </row>
    <row r="21" spans="2:11" ht="20.100000000000001" customHeight="1" x14ac:dyDescent="0.15">
      <c r="B21" s="75" t="s">
        <v>1</v>
      </c>
      <c r="C21" s="74" t="s">
        <v>164</v>
      </c>
      <c r="D21" s="153" t="s">
        <v>160</v>
      </c>
      <c r="E21" s="154"/>
      <c r="F21" s="154"/>
      <c r="G21" s="154"/>
      <c r="H21" s="154"/>
      <c r="I21" s="154"/>
      <c r="J21" s="154"/>
      <c r="K21" s="54" t="s">
        <v>15</v>
      </c>
    </row>
    <row r="22" spans="2:11" ht="20.100000000000001" customHeight="1" x14ac:dyDescent="0.15">
      <c r="B22" s="75" t="s">
        <v>1</v>
      </c>
      <c r="C22" s="74" t="s">
        <v>165</v>
      </c>
      <c r="D22" s="153" t="s">
        <v>160</v>
      </c>
      <c r="E22" s="154"/>
      <c r="F22" s="154"/>
      <c r="G22" s="154"/>
      <c r="H22" s="154"/>
      <c r="I22" s="154"/>
      <c r="J22" s="154"/>
      <c r="K22" s="54" t="s">
        <v>15</v>
      </c>
    </row>
    <row r="23" spans="2:11" ht="20.100000000000001" customHeight="1" x14ac:dyDescent="0.15">
      <c r="B23" s="75" t="s">
        <v>45</v>
      </c>
      <c r="C23" s="158" t="s">
        <v>166</v>
      </c>
      <c r="D23" s="153" t="s">
        <v>167</v>
      </c>
      <c r="E23" s="156" t="str">
        <f>IF(E21&gt;E17,"×","〇")</f>
        <v>〇</v>
      </c>
      <c r="F23" s="157" t="str">
        <f>IF(F21&gt;F17,"×","〇")</f>
        <v>〇</v>
      </c>
      <c r="G23" s="157" t="str">
        <f t="shared" ref="G23:J23" si="1">IF(G21&gt;G17,"×","〇")</f>
        <v>〇</v>
      </c>
      <c r="H23" s="157" t="str">
        <f t="shared" si="1"/>
        <v>〇</v>
      </c>
      <c r="I23" s="157" t="str">
        <f t="shared" si="1"/>
        <v>〇</v>
      </c>
      <c r="J23" s="157" t="str">
        <f t="shared" si="1"/>
        <v>〇</v>
      </c>
      <c r="K23" s="54"/>
    </row>
    <row r="24" spans="2:11" ht="20.100000000000001" customHeight="1" x14ac:dyDescent="0.15">
      <c r="B24" s="75" t="s">
        <v>1</v>
      </c>
      <c r="C24" s="74" t="s">
        <v>168</v>
      </c>
      <c r="D24" s="153" t="s">
        <v>160</v>
      </c>
      <c r="E24" s="154"/>
      <c r="F24" s="154"/>
      <c r="G24" s="154"/>
      <c r="H24" s="154"/>
      <c r="I24" s="154"/>
      <c r="J24" s="154"/>
      <c r="K24" s="54"/>
    </row>
    <row r="25" spans="2:11" ht="20.100000000000001" customHeight="1" x14ac:dyDescent="0.15">
      <c r="B25" s="75" t="s">
        <v>45</v>
      </c>
      <c r="C25" s="74" t="s">
        <v>169</v>
      </c>
      <c r="D25" s="155" t="s">
        <v>170</v>
      </c>
      <c r="E25" s="156">
        <f>E26+E27</f>
        <v>0</v>
      </c>
      <c r="F25" s="157">
        <f t="shared" ref="F25:J25" si="2">F26+F27</f>
        <v>0</v>
      </c>
      <c r="G25" s="157">
        <f t="shared" si="2"/>
        <v>0</v>
      </c>
      <c r="H25" s="157">
        <f t="shared" si="2"/>
        <v>0</v>
      </c>
      <c r="I25" s="157">
        <f t="shared" si="2"/>
        <v>0</v>
      </c>
      <c r="J25" s="157">
        <f t="shared" si="2"/>
        <v>0</v>
      </c>
      <c r="K25" s="54" t="s">
        <v>15</v>
      </c>
    </row>
    <row r="26" spans="2:11" ht="20.100000000000001" customHeight="1" x14ac:dyDescent="0.15">
      <c r="B26" s="75" t="s">
        <v>1</v>
      </c>
      <c r="C26" s="74" t="s">
        <v>171</v>
      </c>
      <c r="D26" s="153" t="s">
        <v>160</v>
      </c>
      <c r="E26" s="154"/>
      <c r="F26" s="154"/>
      <c r="G26" s="154"/>
      <c r="H26" s="154"/>
      <c r="I26" s="154"/>
      <c r="J26" s="154"/>
      <c r="K26" s="54" t="s">
        <v>15</v>
      </c>
    </row>
    <row r="27" spans="2:11" ht="20.100000000000001" customHeight="1" x14ac:dyDescent="0.15">
      <c r="B27" s="81" t="s">
        <v>1</v>
      </c>
      <c r="C27" s="91" t="s">
        <v>172</v>
      </c>
      <c r="D27" s="196" t="s">
        <v>160</v>
      </c>
      <c r="E27" s="213"/>
      <c r="F27" s="213"/>
      <c r="G27" s="213"/>
      <c r="H27" s="213"/>
      <c r="I27" s="213"/>
      <c r="J27" s="213"/>
      <c r="K27" s="54" t="s">
        <v>15</v>
      </c>
    </row>
    <row r="28" spans="2:11" ht="20.100000000000001" customHeight="1" x14ac:dyDescent="0.15">
      <c r="B28" s="115" t="s">
        <v>6</v>
      </c>
      <c r="C28" s="117" t="s">
        <v>173</v>
      </c>
      <c r="D28" s="152" t="s">
        <v>174</v>
      </c>
      <c r="E28" s="215">
        <f>E21+E24+E25</f>
        <v>0</v>
      </c>
      <c r="F28" s="216">
        <f>F21+F24+F25</f>
        <v>0</v>
      </c>
      <c r="G28" s="216">
        <f>G21+G24+G25</f>
        <v>0</v>
      </c>
      <c r="H28" s="216">
        <f t="shared" ref="H28:J28" si="3">H21+H24+H25</f>
        <v>0</v>
      </c>
      <c r="I28" s="216">
        <f t="shared" si="3"/>
        <v>0</v>
      </c>
      <c r="J28" s="216">
        <f t="shared" si="3"/>
        <v>0</v>
      </c>
      <c r="K28" s="54" t="s">
        <v>15</v>
      </c>
    </row>
    <row r="29" spans="2:11" ht="20.100000000000001" customHeight="1" x14ac:dyDescent="0.15">
      <c r="B29" s="75" t="s">
        <v>45</v>
      </c>
      <c r="C29" s="74" t="s">
        <v>175</v>
      </c>
      <c r="D29" s="155" t="s">
        <v>176</v>
      </c>
      <c r="E29" s="161"/>
      <c r="F29" s="162" cm="1">
        <f t="array" ref="F29">IF(F28="",0,IF($E$28&lt;0,0,IFERROR(_xlfn.IFS(AND($E$28&gt;0,F28&lt;0),(F28/$E$28)^(1/(2-1))-1,AND($E$28&lt;0,F28&lt;0),-((F28/$E$28)^(1/(2-1))-1),AND($E$28&gt;0,F28&gt;0),(F28/$E$28)^(1/(2-1))-1,OR($E$28=0,F28=0),0),0)))</f>
        <v>0</v>
      </c>
      <c r="G29" s="162" cm="1">
        <f t="array" ref="G29">IF(G28="",0,IF($E$28&lt;0,0,IFERROR(_xlfn.IFS(AND($E$28&gt;0,G28&lt;0),(G28/$E$28)^(1/(3-1))-1,AND($E$28&lt;0,G28&lt;0),-((G28/$E$28)^(1/(3-1))-1),AND($E$28&gt;0,G28&gt;0),(G28/$E$28)^(1/(3-1))-1,OR($E$28=0,G28=0),0),0)))</f>
        <v>0</v>
      </c>
      <c r="H29" s="162" cm="1">
        <f t="array" ref="H29">IF(H28="",0,IF($E$28&lt;0,0,IFERROR(_xlfn.IFS(AND($E$28&gt;0,H28&lt;0),(H28/$E$28)^(1/(4-1))-1,AND($E$28&lt;0,H28&lt;0),-((H28/$E$28)^(1/(4-1))-1),AND($E$28&gt;0,H28&gt;0),(H28/$E$28)^(1/(4-1))-1,OR($E$28=0,H28=0),0),0)))</f>
        <v>0</v>
      </c>
      <c r="I29" s="162" cm="1">
        <f t="array" ref="I29">IF(I28="",0,IF($E$28&lt;0,0,IFERROR(_xlfn.IFS(AND($E$28&gt;0,I28&lt;0),(I28/$E$28)^(1/(5-1))-1,AND($E$28&lt;0,I28&lt;0),-((I28/$E$28)^(1/(5-1))-1),AND($E$28&gt;0,I28&gt;0),(I28/$E$28)^(1/(5-1))-1,OR($E$28=0,I28=0),0),0)))</f>
        <v>0</v>
      </c>
      <c r="J29" s="162" cm="1">
        <f t="array" ref="J29">IF(J28="",0,IF($E$28&lt;0,0,IFERROR(_xlfn.IFS(AND($E$28&gt;0,J28&lt;0),(J28/$E$28)^(1/(6-1))-1,AND($E$28&lt;0,J28&lt;0),-((J28/$E$28)^(1/(6-1))-1),AND($E$28&gt;0,J28&gt;0),(J28/$E$28)^(1/(6-1))-1,OR($E$28=0,J28=0),0),0)))</f>
        <v>0</v>
      </c>
      <c r="K29" s="54" t="s">
        <v>15</v>
      </c>
    </row>
    <row r="30" spans="2:11" ht="45" x14ac:dyDescent="0.15">
      <c r="B30" s="75" t="s">
        <v>45</v>
      </c>
      <c r="C30" s="68" t="s">
        <v>177</v>
      </c>
      <c r="D30" s="155" t="s">
        <v>176</v>
      </c>
      <c r="E30" s="161"/>
      <c r="F30" s="162" cm="1">
        <f t="array" ref="F30">IF(F28="",0,IF($E$28&gt;0,0,IFERROR(_xlfn.IFS(AND(E28&gt;0,F28&lt;0),(F28-E28)/E28,AND(E28&lt;0,F28&gt;0),(F28-E28)/E28*-1,AND(E28&lt;0,F28&lt;0),(F28-E28)/E28*-1,AND(E28&gt;0,F28&gt;0),(F28-E28)/E28,OR(E28=0,F28=0),IF(F28&gt;0,1,0)),0)))</f>
        <v>0</v>
      </c>
      <c r="G30" s="162" cm="1">
        <f t="array" ref="G30">IF(G28="",0,IF($E$28&gt;0,0,IFERROR(_xlfn.IFS(AND(F28&gt;0,G28&lt;0),(G28-F28)/F28,AND(F28&lt;0,G28&gt;0),(G28-F28)/F28*-1,AND(F28&lt;0,G28&lt;0),(G28-F28)/F28*-1,AND(F28&gt;0,G28&gt;0),(G28-F28)/F28,OR(F28=0,G28=0),IF(G28&gt;0,1,0)),0)))</f>
        <v>0</v>
      </c>
      <c r="H30" s="162" cm="1">
        <f t="array" ref="H30">IF(H28="",0,IF($E$28&gt;0,0,IFERROR(_xlfn.IFS(AND(G28&gt;0,H28&lt;0),(H28-G28)/G28,AND(G28&lt;0,H28&gt;0),(H28-G28)/G28*-1,AND(G28&lt;0,H28&lt;0),(H28-G28)/G28*-1,AND(G28&gt;0,H28&gt;0),(H28-G28)/G28,OR(G28=0,H28=0),IF(H28&gt;0,1,0)),0)))</f>
        <v>0</v>
      </c>
      <c r="I30" s="162" cm="1">
        <f t="array" ref="I30">IF(I28="",0,IF($E$28&gt;0,0,IFERROR(_xlfn.IFS(AND(H28&gt;0,I28&lt;0),(I28-H28)/H28,AND(H28&lt;0,I28&gt;0),(I28-H28)/H28*-1,AND(H28&lt;0,I28&lt;0),(I28-H28)/H28*-1,AND(H28&gt;0,I28&gt;0),(I28-H28)/H28,OR(H28=0,I28=0),IF(I28&gt;0,1,0)),0)))</f>
        <v>0</v>
      </c>
      <c r="J30" s="162" cm="1">
        <f t="array" ref="J30">IF(J28="",0,IF($E$28&gt;0,0,IFERROR(_xlfn.IFS(AND(I28&gt;0,J28&lt;0),(J28-I28)/I28,AND(I28&lt;0,J28&gt;0),(J28-I28)/I28*-1,AND(I28&lt;0,J28&lt;0),(J28-I28)/I28*-1,AND(I28&gt;0,J28&gt;0),(J28-I28)/I28,OR(I28=0,J28=0),IF(J28&gt;0,1,0)),0)))</f>
        <v>0</v>
      </c>
      <c r="K30" s="54"/>
    </row>
    <row r="31" spans="2:11" ht="20.100000000000001" customHeight="1" x14ac:dyDescent="0.15">
      <c r="B31" s="75" t="s">
        <v>45</v>
      </c>
      <c r="C31" s="74" t="s">
        <v>178</v>
      </c>
      <c r="D31" s="163" t="s">
        <v>179</v>
      </c>
      <c r="E31" s="159">
        <f>IFERROR(E28/E16,)</f>
        <v>0</v>
      </c>
      <c r="F31" s="160">
        <f>IFERROR(F28/F16,)</f>
        <v>0</v>
      </c>
      <c r="G31" s="160">
        <f t="shared" ref="G31:J31" si="4">IFERROR(G28/G16,)</f>
        <v>0</v>
      </c>
      <c r="H31" s="160">
        <f t="shared" si="4"/>
        <v>0</v>
      </c>
      <c r="I31" s="160">
        <f t="shared" si="4"/>
        <v>0</v>
      </c>
      <c r="J31" s="160">
        <f t="shared" si="4"/>
        <v>0</v>
      </c>
      <c r="K31" s="54" t="s">
        <v>15</v>
      </c>
    </row>
    <row r="32" spans="2:11" ht="20.100000000000001" customHeight="1" x14ac:dyDescent="0.15">
      <c r="B32" s="75" t="s">
        <v>45</v>
      </c>
      <c r="C32" s="74" t="s">
        <v>180</v>
      </c>
      <c r="D32" s="155" t="s">
        <v>176</v>
      </c>
      <c r="E32" s="161"/>
      <c r="F32" s="162" cm="1">
        <f t="array" ref="F32">IF(F31="",0,IF($E$31&lt;0,0,IFERROR(_xlfn.IFS(AND($E$31&gt;0,F31&lt;0),(F31/$E$31)^(1/(2-1))-1,AND($E$31&lt;0,F31&lt;0),-((F31/$E$31)^(1/(2-1))-1),AND($E$31&gt;0,F31&gt;0),(F31/$E$31)^(1/(2-1))-1,OR($E$31=0,F31=0),0),0)))</f>
        <v>0</v>
      </c>
      <c r="G32" s="162" cm="1">
        <f t="array" ref="G32">IF(G31="",0,IF($E$31&lt;0,0,IFERROR(_xlfn.IFS(AND($E$31&gt;0,G31&lt;0),(G31/$E$31)^(1/(3-1))-1,AND($E$31&lt;0,G31&lt;0),-((G31/$E$31)^(1/(3-1))-1),AND($E$31&gt;0,G31&gt;0),(G31/$E$31)^(1/(3-1))-1,OR($E$31=0,G31=0),0),0)))</f>
        <v>0</v>
      </c>
      <c r="H32" s="162" cm="1">
        <f t="array" ref="H32">IF(H31="",0,IF($E$31&lt;0,0,IFERROR(_xlfn.IFS(AND($E$31&gt;0,H31&lt;0),(H31/$E$31)^(1/(4-1))-1,AND($E$31&lt;0,H31&lt;0),-((H31/$E$31)^(1/(4-1))-1),AND($E$31&gt;0,H31&gt;0),(H31/$E$31)^(1/(4-1))-1,OR($E$31=0,H31=0),0),0)))</f>
        <v>0</v>
      </c>
      <c r="I32" s="162" cm="1">
        <f t="array" ref="I32">IF(I31="",0,IF($E$31&lt;0,0,IFERROR(_xlfn.IFS(AND($E$31&gt;0,I31&lt;0),(I31/$E$31)^(1/(5-1))-1,AND($E$31&lt;0,I31&lt;0),-((I31/$E$31)^(1/(5-1))-1),AND($E$31&gt;0,I31&gt;0),(I31/$E$31)^(1/(5-1))-1,OR($E$31=0,I31=0),0),0)))</f>
        <v>0</v>
      </c>
      <c r="J32" s="162" cm="1">
        <f t="array" ref="J32">IF(J31="",0,IF($E$31&lt;0,0,IFERROR(_xlfn.IFS(AND($E$31&gt;0,J31&lt;0),(J31/$E$31)^(1/(6-1))-1,AND($E$31&lt;0,J31&lt;0),-((J31/$E$31)^(1/(6-1))-1),AND($E$31&gt;0,J31&gt;0),(J31/$E$31)^(1/(6-1))-1,OR($E$31=0,J31=0),0),0)))</f>
        <v>0</v>
      </c>
      <c r="K32" s="54"/>
    </row>
    <row r="33" spans="2:11" ht="45" x14ac:dyDescent="0.15">
      <c r="B33" s="75" t="s">
        <v>45</v>
      </c>
      <c r="C33" s="68" t="s">
        <v>181</v>
      </c>
      <c r="D33" s="155" t="s">
        <v>176</v>
      </c>
      <c r="E33" s="161"/>
      <c r="F33" s="162" cm="1">
        <f t="array" ref="F33">IF(F31="",0,IF($E$31&gt;0,0,IFERROR(_xlfn.IFS(AND(E31&gt;0,F31&lt;0),(F31-E31)/E31,AND(E31&lt;0,F31&gt;0),(F31-E31)/E31*-1,AND(E31&lt;0,F31&lt;0),(F31-E31)/E31*-1,AND(E31&gt;0,F31&gt;0),(F31-E31)/E31,OR(E31=0,F31=0),IF(F31&gt;0,1,0)),0)))</f>
        <v>0</v>
      </c>
      <c r="G33" s="162" cm="1">
        <f t="array" ref="G33">IF(G31="",0,IF($E$31&gt;0,0,IFERROR(_xlfn.IFS(AND(F31&gt;0,G31&lt;0),(G31-F31)/F31,AND(F31&lt;0,G31&gt;0),(G31-F31)/F31*-1,AND(F31&lt;0,G31&lt;0),(G31-F31)/F31*-1,AND(F31&gt;0,G31&gt;0),(G31-F31)/F31,OR(F31=0,G31=0),IF(G31&gt;0,1,0)),0)))</f>
        <v>0</v>
      </c>
      <c r="H33" s="162" cm="1">
        <f t="array" ref="H33">IF(H31="",0,IF($E$31&gt;0,0,IFERROR(_xlfn.IFS(AND(G31&gt;0,H31&lt;0),(H31-G31)/G31,AND(G31&lt;0,H31&gt;0),(H31-G31)/G31*-1,AND(G31&lt;0,H31&lt;0),(H31-G31)/G31*-1,AND(G31&gt;0,H31&gt;0),(H31-G31)/G31,OR(G31=0,H31=0),IF(H31&gt;0,1,0)),0)))</f>
        <v>0</v>
      </c>
      <c r="I33" s="162" cm="1">
        <f t="array" ref="I33">IF(I31="",0,IF($E$31&gt;0,0,IFERROR(_xlfn.IFS(AND(H31&gt;0,I31&lt;0),(I31-H31)/H31,AND(H31&lt;0,I31&gt;0),(I31-H31)/H31*-1,AND(H31&lt;0,I31&lt;0),(I31-H31)/H31*-1,AND(H31&gt;0,I31&gt;0),(I31-H31)/H31,OR(H31=0,I31=0),IF(I31&gt;0,1,0)),0)))</f>
        <v>0</v>
      </c>
      <c r="J33" s="162" cm="1">
        <f t="array" ref="J33">IF(J31="",0,IF($E$31&gt;0,0,IFERROR(_xlfn.IFS(AND(I31&gt;0,J31&lt;0),(J31-I31)/I31,AND(I31&lt;0,J31&gt;0),(J31-I31)/I31*-1,AND(I31&lt;0,J31&lt;0),(J31-I31)/I31*-1,AND(I31&gt;0,J31&gt;0),(J31-I31)/I31,OR(I31=0,J31=0),IF(J31&gt;0,1,0)),0)))</f>
        <v>0</v>
      </c>
      <c r="K33" s="54" t="s">
        <v>15</v>
      </c>
    </row>
    <row r="34" spans="2:11" ht="20.100000000000001" customHeight="1" thickBot="1" x14ac:dyDescent="0.2">
      <c r="B34" s="217" t="s">
        <v>45</v>
      </c>
      <c r="C34" s="218" t="s">
        <v>182</v>
      </c>
      <c r="D34" s="219" t="s">
        <v>183</v>
      </c>
      <c r="E34" s="220" t="str">
        <f>IF(OR((AND(OR(F29&gt;=0.03,F30&gt;=0.03),OR(G29&gt;=0.03,G30&gt;=0.03),OR(H29&gt;=0.03,H30&gt;=0.03),OR(I29&gt;=0.03,I30&gt;=0.03),OR(J29&gt;=0.03,J30&gt;=0.03))),AND(OR(F32&gt;=0.03,F33&gt;=0.03),OR(G32&gt;=0.03,G33&gt;=0.03),OR(H32&gt;=0.03,H33&gt;=0.03),OR(I32&gt;=0.03,I33&gt;=0.03),OR(J32&gt;=0.03,J33&gt;=0.03))),"生産性向上要件に該当する","生産性向上要件に該当しない")</f>
        <v>生産性向上要件に該当しない</v>
      </c>
      <c r="F34" s="221"/>
      <c r="G34" s="221"/>
      <c r="H34" s="221"/>
      <c r="I34" s="221"/>
      <c r="J34" s="221"/>
      <c r="K34" s="54" t="s">
        <v>15</v>
      </c>
    </row>
    <row r="35" spans="2:11" ht="100.2" customHeight="1" x14ac:dyDescent="0.15">
      <c r="B35" s="102" t="s">
        <v>184</v>
      </c>
      <c r="C35" s="102" t="s">
        <v>185</v>
      </c>
      <c r="D35" s="214" t="s">
        <v>186</v>
      </c>
      <c r="E35" s="104"/>
      <c r="F35" s="104"/>
      <c r="G35" s="104"/>
      <c r="H35" s="104"/>
      <c r="I35" s="104"/>
      <c r="J35" s="104"/>
      <c r="K35" s="54" t="s">
        <v>15</v>
      </c>
    </row>
    <row r="36" spans="2:11" ht="30" customHeight="1" x14ac:dyDescent="0.45">
      <c r="B36" s="29" t="s">
        <v>187</v>
      </c>
      <c r="C36" s="31"/>
      <c r="D36" s="32"/>
      <c r="E36" s="20"/>
      <c r="F36" s="9"/>
      <c r="G36" s="9"/>
      <c r="H36" s="9"/>
      <c r="I36" s="9"/>
      <c r="J36" s="52" t="s">
        <v>141</v>
      </c>
      <c r="K36" s="54" t="s">
        <v>15</v>
      </c>
    </row>
    <row r="37" spans="2:11" ht="30" customHeight="1" x14ac:dyDescent="0.15">
      <c r="B37" s="165" t="s">
        <v>11</v>
      </c>
      <c r="C37" s="186" t="s">
        <v>142</v>
      </c>
      <c r="D37" s="187" t="s">
        <v>13</v>
      </c>
      <c r="E37" s="179" t="s">
        <v>188</v>
      </c>
      <c r="F37" s="169" t="s">
        <v>144</v>
      </c>
      <c r="G37" s="256" t="s">
        <v>145</v>
      </c>
      <c r="H37" s="256" t="s">
        <v>146</v>
      </c>
      <c r="I37" s="256" t="s">
        <v>147</v>
      </c>
      <c r="J37" s="170" t="s">
        <v>148</v>
      </c>
      <c r="K37" s="54" t="s">
        <v>15</v>
      </c>
    </row>
    <row r="38" spans="2:11" ht="20.100000000000001" customHeight="1" x14ac:dyDescent="0.15">
      <c r="B38" s="62" t="s">
        <v>184</v>
      </c>
      <c r="C38" s="64" t="s">
        <v>189</v>
      </c>
      <c r="D38" s="152" t="s">
        <v>160</v>
      </c>
      <c r="E38" s="190"/>
      <c r="F38" s="190"/>
      <c r="G38" s="190"/>
      <c r="H38" s="190"/>
      <c r="I38" s="190"/>
      <c r="J38" s="190"/>
      <c r="K38" s="54" t="s">
        <v>15</v>
      </c>
    </row>
    <row r="39" spans="2:11" ht="20.100000000000001" customHeight="1" x14ac:dyDescent="0.15">
      <c r="B39" s="66" t="s">
        <v>184</v>
      </c>
      <c r="C39" s="71" t="s">
        <v>190</v>
      </c>
      <c r="D39" s="153" t="s">
        <v>160</v>
      </c>
      <c r="E39" s="154"/>
      <c r="F39" s="154"/>
      <c r="G39" s="154"/>
      <c r="H39" s="154"/>
      <c r="I39" s="154"/>
      <c r="J39" s="154"/>
      <c r="K39" s="54" t="s">
        <v>15</v>
      </c>
    </row>
    <row r="40" spans="2:11" ht="20.100000000000001" customHeight="1" x14ac:dyDescent="0.15">
      <c r="B40" s="107" t="s">
        <v>45</v>
      </c>
      <c r="C40" s="109" t="s">
        <v>191</v>
      </c>
      <c r="D40" s="223" t="s">
        <v>162</v>
      </c>
      <c r="E40" s="197">
        <f t="shared" ref="E40:J40" si="5">E38+E39</f>
        <v>0</v>
      </c>
      <c r="F40" s="224">
        <f t="shared" si="5"/>
        <v>0</v>
      </c>
      <c r="G40" s="224">
        <f t="shared" si="5"/>
        <v>0</v>
      </c>
      <c r="H40" s="224">
        <f t="shared" si="5"/>
        <v>0</v>
      </c>
      <c r="I40" s="224">
        <f t="shared" si="5"/>
        <v>0</v>
      </c>
      <c r="J40" s="224">
        <f t="shared" si="5"/>
        <v>0</v>
      </c>
      <c r="K40" s="54" t="s">
        <v>15</v>
      </c>
    </row>
    <row r="41" spans="2:11" ht="20.100000000000001" customHeight="1" x14ac:dyDescent="0.15">
      <c r="B41" s="115" t="s">
        <v>45</v>
      </c>
      <c r="C41" s="86" t="s">
        <v>192</v>
      </c>
      <c r="D41" s="199" t="s">
        <v>162</v>
      </c>
      <c r="E41" s="225">
        <f>SUM(E42:E45)</f>
        <v>0</v>
      </c>
      <c r="F41" s="226">
        <f t="shared" ref="F41:J41" si="6">SUM(F42:F45)</f>
        <v>0</v>
      </c>
      <c r="G41" s="226">
        <f t="shared" si="6"/>
        <v>0</v>
      </c>
      <c r="H41" s="226">
        <f t="shared" si="6"/>
        <v>0</v>
      </c>
      <c r="I41" s="226">
        <f t="shared" si="6"/>
        <v>0</v>
      </c>
      <c r="J41" s="226">
        <f t="shared" si="6"/>
        <v>0</v>
      </c>
      <c r="K41" s="54" t="s">
        <v>15</v>
      </c>
    </row>
    <row r="42" spans="2:11" ht="20.100000000000001" customHeight="1" x14ac:dyDescent="0.15">
      <c r="B42" s="66" t="s">
        <v>184</v>
      </c>
      <c r="C42" s="74" t="s">
        <v>193</v>
      </c>
      <c r="D42" s="153" t="s">
        <v>158</v>
      </c>
      <c r="E42" s="154"/>
      <c r="F42" s="154"/>
      <c r="G42" s="154"/>
      <c r="H42" s="154"/>
      <c r="I42" s="154"/>
      <c r="J42" s="154"/>
      <c r="K42" s="54" t="s">
        <v>15</v>
      </c>
    </row>
    <row r="43" spans="2:11" ht="20.100000000000001" customHeight="1" x14ac:dyDescent="0.15">
      <c r="B43" s="66" t="s">
        <v>184</v>
      </c>
      <c r="C43" s="74" t="s">
        <v>194</v>
      </c>
      <c r="D43" s="153" t="s">
        <v>160</v>
      </c>
      <c r="E43" s="154"/>
      <c r="F43" s="154"/>
      <c r="G43" s="154"/>
      <c r="H43" s="154"/>
      <c r="I43" s="154"/>
      <c r="J43" s="154"/>
      <c r="K43" s="54" t="s">
        <v>15</v>
      </c>
    </row>
    <row r="44" spans="2:11" ht="20.100000000000001" customHeight="1" x14ac:dyDescent="0.15">
      <c r="B44" s="66" t="s">
        <v>184</v>
      </c>
      <c r="C44" s="74" t="s">
        <v>195</v>
      </c>
      <c r="D44" s="153" t="s">
        <v>160</v>
      </c>
      <c r="E44" s="154"/>
      <c r="F44" s="154"/>
      <c r="G44" s="154"/>
      <c r="H44" s="154"/>
      <c r="I44" s="154"/>
      <c r="J44" s="154"/>
      <c r="K44" s="54" t="s">
        <v>15</v>
      </c>
    </row>
    <row r="45" spans="2:11" ht="20.100000000000001" customHeight="1" x14ac:dyDescent="0.15">
      <c r="B45" s="107" t="s">
        <v>184</v>
      </c>
      <c r="C45" s="91" t="s">
        <v>196</v>
      </c>
      <c r="D45" s="196" t="s">
        <v>197</v>
      </c>
      <c r="E45" s="213"/>
      <c r="F45" s="213"/>
      <c r="G45" s="213"/>
      <c r="H45" s="213"/>
      <c r="I45" s="213"/>
      <c r="J45" s="213"/>
      <c r="K45" s="54" t="s">
        <v>15</v>
      </c>
    </row>
    <row r="46" spans="2:11" ht="20.100000000000001" customHeight="1" thickBot="1" x14ac:dyDescent="0.2">
      <c r="B46" s="227" t="s">
        <v>45</v>
      </c>
      <c r="C46" s="228" t="s">
        <v>198</v>
      </c>
      <c r="D46" s="229" t="s">
        <v>199</v>
      </c>
      <c r="E46" s="230" t="str">
        <f>IF(E40=E41,"一致","不一致")</f>
        <v>一致</v>
      </c>
      <c r="F46" s="231" t="str">
        <f t="shared" ref="F46:J46" si="7">IF(F40=F41,"一致","不一致")</f>
        <v>一致</v>
      </c>
      <c r="G46" s="231" t="str">
        <f t="shared" si="7"/>
        <v>一致</v>
      </c>
      <c r="H46" s="231" t="str">
        <f t="shared" si="7"/>
        <v>一致</v>
      </c>
      <c r="I46" s="231" t="str">
        <f t="shared" si="7"/>
        <v>一致</v>
      </c>
      <c r="J46" s="231" t="str">
        <f t="shared" si="7"/>
        <v>一致</v>
      </c>
      <c r="K46" s="54" t="s">
        <v>15</v>
      </c>
    </row>
    <row r="47" spans="2:11" ht="100.2" customHeight="1" x14ac:dyDescent="0.15">
      <c r="B47" s="102" t="s">
        <v>184</v>
      </c>
      <c r="C47" s="102" t="s">
        <v>200</v>
      </c>
      <c r="D47" s="214" t="s">
        <v>201</v>
      </c>
      <c r="E47" s="104"/>
      <c r="F47" s="104"/>
      <c r="G47" s="104"/>
      <c r="H47" s="104"/>
      <c r="I47" s="104"/>
      <c r="J47" s="104"/>
      <c r="K47" s="54" t="s">
        <v>15</v>
      </c>
    </row>
    <row r="48" spans="2:11" ht="30" customHeight="1" x14ac:dyDescent="0.45">
      <c r="B48" s="29" t="s">
        <v>202</v>
      </c>
      <c r="C48" s="31"/>
      <c r="D48" s="55" t="s">
        <v>203</v>
      </c>
      <c r="E48" s="20"/>
      <c r="F48" s="9"/>
      <c r="G48" s="9"/>
      <c r="H48" s="9"/>
      <c r="I48" s="9"/>
      <c r="J48" s="56"/>
      <c r="K48" s="54" t="s">
        <v>15</v>
      </c>
    </row>
    <row r="49" spans="2:14" ht="30" customHeight="1" x14ac:dyDescent="0.15">
      <c r="B49" s="165" t="s">
        <v>11</v>
      </c>
      <c r="C49" s="166" t="s">
        <v>142</v>
      </c>
      <c r="D49" s="183" t="s">
        <v>13</v>
      </c>
      <c r="E49" s="258" t="s">
        <v>204</v>
      </c>
      <c r="F49" s="265" t="s">
        <v>205</v>
      </c>
      <c r="G49" s="266"/>
      <c r="H49" s="293" t="s">
        <v>206</v>
      </c>
      <c r="I49" s="294"/>
      <c r="J49" s="295"/>
      <c r="K49" s="54" t="s">
        <v>15</v>
      </c>
      <c r="L49" s="298" t="s">
        <v>207</v>
      </c>
      <c r="M49" s="299"/>
      <c r="N49" s="300"/>
    </row>
    <row r="50" spans="2:14" ht="20.100000000000001" customHeight="1" x14ac:dyDescent="0.15">
      <c r="B50" s="62" t="s">
        <v>184</v>
      </c>
      <c r="C50" s="86" t="s">
        <v>208</v>
      </c>
      <c r="D50" s="152"/>
      <c r="E50" s="191"/>
      <c r="F50" s="267"/>
      <c r="G50" s="268"/>
      <c r="H50" s="289"/>
      <c r="I50" s="290"/>
      <c r="J50" s="290"/>
      <c r="K50" s="54" t="s">
        <v>15</v>
      </c>
      <c r="L50" s="303" t="s">
        <v>209</v>
      </c>
      <c r="M50" s="304"/>
      <c r="N50" s="305"/>
    </row>
    <row r="51" spans="2:14" ht="20.100000000000001" customHeight="1" x14ac:dyDescent="0.15">
      <c r="B51" s="66" t="s">
        <v>3</v>
      </c>
      <c r="C51" s="73" t="s">
        <v>210</v>
      </c>
      <c r="D51" s="153"/>
      <c r="E51" s="192"/>
      <c r="F51" s="269"/>
      <c r="G51" s="270"/>
      <c r="H51" s="285"/>
      <c r="I51" s="286"/>
      <c r="J51" s="286"/>
      <c r="K51" s="54" t="s">
        <v>15</v>
      </c>
      <c r="L51" s="306"/>
      <c r="M51" s="307"/>
      <c r="N51" s="308"/>
    </row>
    <row r="52" spans="2:14" ht="20.100000000000001" customHeight="1" x14ac:dyDescent="0.15">
      <c r="B52" s="66" t="s">
        <v>3</v>
      </c>
      <c r="C52" s="73" t="s">
        <v>211</v>
      </c>
      <c r="D52" s="153"/>
      <c r="E52" s="192"/>
      <c r="F52" s="269"/>
      <c r="G52" s="269"/>
      <c r="H52" s="285"/>
      <c r="I52" s="286"/>
      <c r="J52" s="286"/>
      <c r="K52" s="54" t="s">
        <v>15</v>
      </c>
      <c r="L52" s="306"/>
      <c r="M52" s="307"/>
      <c r="N52" s="308"/>
    </row>
    <row r="53" spans="2:14" ht="20.100000000000001" customHeight="1" x14ac:dyDescent="0.15">
      <c r="B53" s="66" t="s">
        <v>3</v>
      </c>
      <c r="C53" s="73" t="s">
        <v>212</v>
      </c>
      <c r="D53" s="153"/>
      <c r="E53" s="192"/>
      <c r="F53" s="269"/>
      <c r="G53" s="270"/>
      <c r="H53" s="285"/>
      <c r="I53" s="286"/>
      <c r="J53" s="286"/>
      <c r="K53" s="54" t="s">
        <v>15</v>
      </c>
      <c r="L53" s="306"/>
      <c r="M53" s="307"/>
      <c r="N53" s="308"/>
    </row>
    <row r="54" spans="2:14" ht="20.100000000000001" customHeight="1" x14ac:dyDescent="0.15">
      <c r="B54" s="66" t="s">
        <v>213</v>
      </c>
      <c r="C54" s="73" t="s">
        <v>214</v>
      </c>
      <c r="D54" s="153"/>
      <c r="E54" s="192"/>
      <c r="F54" s="269"/>
      <c r="G54" s="270"/>
      <c r="H54" s="285"/>
      <c r="I54" s="286"/>
      <c r="J54" s="286"/>
      <c r="K54" s="54" t="s">
        <v>15</v>
      </c>
      <c r="L54" s="306"/>
      <c r="M54" s="307"/>
      <c r="N54" s="308"/>
    </row>
    <row r="55" spans="2:14" ht="20.100000000000001" customHeight="1" x14ac:dyDescent="0.15">
      <c r="B55" s="107" t="s">
        <v>6</v>
      </c>
      <c r="C55" s="232" t="s">
        <v>215</v>
      </c>
      <c r="D55" s="203" t="s">
        <v>176</v>
      </c>
      <c r="E55" s="204">
        <f>SUM(E50:E54)</f>
        <v>0</v>
      </c>
      <c r="F55" s="271"/>
      <c r="G55" s="271"/>
      <c r="H55" s="301"/>
      <c r="I55" s="302"/>
      <c r="J55" s="302"/>
      <c r="K55" s="54" t="s">
        <v>15</v>
      </c>
      <c r="L55" s="306"/>
      <c r="M55" s="307"/>
      <c r="N55" s="308"/>
    </row>
    <row r="56" spans="2:14" ht="20.100000000000001" customHeight="1" x14ac:dyDescent="0.15">
      <c r="B56" s="62" t="s">
        <v>184</v>
      </c>
      <c r="C56" s="86" t="s">
        <v>216</v>
      </c>
      <c r="D56" s="152"/>
      <c r="E56" s="191"/>
      <c r="F56" s="267"/>
      <c r="G56" s="268"/>
      <c r="H56" s="289"/>
      <c r="I56" s="290"/>
      <c r="J56" s="290"/>
      <c r="K56" s="54" t="s">
        <v>15</v>
      </c>
      <c r="L56" s="306"/>
      <c r="M56" s="307"/>
      <c r="N56" s="308"/>
    </row>
    <row r="57" spans="2:14" ht="20.100000000000001" customHeight="1" x14ac:dyDescent="0.15">
      <c r="B57" s="66" t="s">
        <v>3</v>
      </c>
      <c r="C57" s="73" t="s">
        <v>217</v>
      </c>
      <c r="D57" s="153"/>
      <c r="E57" s="192"/>
      <c r="F57" s="269"/>
      <c r="G57" s="270"/>
      <c r="H57" s="285"/>
      <c r="I57" s="286"/>
      <c r="J57" s="286"/>
      <c r="K57" s="54" t="s">
        <v>15</v>
      </c>
      <c r="L57" s="306"/>
      <c r="M57" s="307"/>
      <c r="N57" s="308"/>
    </row>
    <row r="58" spans="2:14" ht="20.100000000000001" customHeight="1" x14ac:dyDescent="0.15">
      <c r="B58" s="66" t="s">
        <v>3</v>
      </c>
      <c r="C58" s="73" t="s">
        <v>218</v>
      </c>
      <c r="D58" s="153"/>
      <c r="E58" s="192"/>
      <c r="F58" s="269"/>
      <c r="G58" s="270"/>
      <c r="H58" s="285"/>
      <c r="I58" s="286"/>
      <c r="J58" s="286"/>
      <c r="K58" s="54"/>
      <c r="L58" s="306"/>
      <c r="M58" s="307"/>
      <c r="N58" s="308"/>
    </row>
    <row r="59" spans="2:14" ht="20.100000000000001" customHeight="1" x14ac:dyDescent="0.15">
      <c r="B59" s="66" t="s">
        <v>3</v>
      </c>
      <c r="C59" s="73" t="s">
        <v>219</v>
      </c>
      <c r="D59" s="153"/>
      <c r="E59" s="192"/>
      <c r="F59" s="269"/>
      <c r="G59" s="270"/>
      <c r="H59" s="285"/>
      <c r="I59" s="286"/>
      <c r="J59" s="286"/>
      <c r="K59" s="54"/>
      <c r="L59" s="306"/>
      <c r="M59" s="307"/>
      <c r="N59" s="308"/>
    </row>
    <row r="60" spans="2:14" ht="20.100000000000001" customHeight="1" x14ac:dyDescent="0.15">
      <c r="B60" s="66" t="s">
        <v>3</v>
      </c>
      <c r="C60" s="73" t="s">
        <v>220</v>
      </c>
      <c r="D60" s="153"/>
      <c r="E60" s="192"/>
      <c r="F60" s="269"/>
      <c r="G60" s="270"/>
      <c r="H60" s="285"/>
      <c r="I60" s="286"/>
      <c r="J60" s="286"/>
      <c r="K60" s="54"/>
      <c r="L60" s="306"/>
      <c r="M60" s="307"/>
      <c r="N60" s="308"/>
    </row>
    <row r="61" spans="2:14" ht="20.100000000000001" customHeight="1" x14ac:dyDescent="0.15">
      <c r="B61" s="107" t="s">
        <v>6</v>
      </c>
      <c r="C61" s="233" t="s">
        <v>221</v>
      </c>
      <c r="D61" s="203" t="s">
        <v>176</v>
      </c>
      <c r="E61" s="204">
        <f>SUM(E56:E60)</f>
        <v>0</v>
      </c>
      <c r="F61" s="271"/>
      <c r="G61" s="271"/>
      <c r="H61" s="296"/>
      <c r="I61" s="297"/>
      <c r="J61" s="297"/>
      <c r="K61" s="54" t="s">
        <v>15</v>
      </c>
      <c r="L61" s="306"/>
      <c r="M61" s="307"/>
      <c r="N61" s="308"/>
    </row>
    <row r="62" spans="2:14" ht="20.100000000000001" customHeight="1" x14ac:dyDescent="0.15">
      <c r="B62" s="62" t="s">
        <v>184</v>
      </c>
      <c r="C62" s="64" t="s">
        <v>222</v>
      </c>
      <c r="D62" s="152" t="s">
        <v>223</v>
      </c>
      <c r="E62" s="191"/>
      <c r="F62" s="267"/>
      <c r="G62" s="268"/>
      <c r="H62" s="289"/>
      <c r="I62" s="290"/>
      <c r="J62" s="290"/>
      <c r="K62" s="54" t="s">
        <v>15</v>
      </c>
      <c r="L62" s="306"/>
      <c r="M62" s="307"/>
      <c r="N62" s="308"/>
    </row>
    <row r="63" spans="2:14" ht="20.100000000000001" customHeight="1" x14ac:dyDescent="0.15">
      <c r="B63" s="107" t="s">
        <v>6</v>
      </c>
      <c r="C63" s="232" t="s">
        <v>224</v>
      </c>
      <c r="D63" s="203" t="s">
        <v>162</v>
      </c>
      <c r="E63" s="204">
        <f>E62</f>
        <v>0</v>
      </c>
      <c r="F63" s="271"/>
      <c r="G63" s="271"/>
      <c r="H63" s="301"/>
      <c r="I63" s="302"/>
      <c r="J63" s="302"/>
      <c r="K63" s="54" t="s">
        <v>15</v>
      </c>
      <c r="L63" s="306"/>
      <c r="M63" s="307"/>
      <c r="N63" s="308"/>
    </row>
    <row r="64" spans="2:14" ht="20.100000000000001" customHeight="1" x14ac:dyDescent="0.15">
      <c r="B64" s="62" t="s">
        <v>184</v>
      </c>
      <c r="C64" s="64" t="s">
        <v>225</v>
      </c>
      <c r="D64" s="152" t="s">
        <v>223</v>
      </c>
      <c r="E64" s="191"/>
      <c r="F64" s="267"/>
      <c r="G64" s="268"/>
      <c r="H64" s="289"/>
      <c r="I64" s="290"/>
      <c r="J64" s="290"/>
      <c r="K64" s="54" t="s">
        <v>15</v>
      </c>
      <c r="L64" s="306"/>
      <c r="M64" s="307"/>
      <c r="N64" s="308"/>
    </row>
    <row r="65" spans="1:14" ht="20.100000000000001" customHeight="1" x14ac:dyDescent="0.15">
      <c r="B65" s="107" t="s">
        <v>6</v>
      </c>
      <c r="C65" s="232" t="s">
        <v>226</v>
      </c>
      <c r="D65" s="203" t="s">
        <v>162</v>
      </c>
      <c r="E65" s="204">
        <f>E64</f>
        <v>0</v>
      </c>
      <c r="F65" s="271"/>
      <c r="G65" s="271"/>
      <c r="H65" s="301"/>
      <c r="I65" s="302"/>
      <c r="J65" s="302"/>
      <c r="K65" s="54" t="s">
        <v>15</v>
      </c>
      <c r="L65" s="306"/>
      <c r="M65" s="307"/>
      <c r="N65" s="308"/>
    </row>
    <row r="66" spans="1:14" ht="20.100000000000001" customHeight="1" x14ac:dyDescent="0.15">
      <c r="B66" s="62" t="s">
        <v>184</v>
      </c>
      <c r="C66" s="86" t="s">
        <v>227</v>
      </c>
      <c r="D66" s="152"/>
      <c r="E66" s="191"/>
      <c r="F66" s="267"/>
      <c r="G66" s="268"/>
      <c r="H66" s="289"/>
      <c r="I66" s="290"/>
      <c r="J66" s="290"/>
      <c r="K66" s="54" t="s">
        <v>15</v>
      </c>
      <c r="L66" s="306"/>
      <c r="M66" s="307"/>
      <c r="N66" s="308"/>
    </row>
    <row r="67" spans="1:14" ht="20.100000000000001" customHeight="1" x14ac:dyDescent="0.15">
      <c r="B67" s="66" t="s">
        <v>3</v>
      </c>
      <c r="C67" s="73" t="s">
        <v>228</v>
      </c>
      <c r="D67" s="153"/>
      <c r="E67" s="192"/>
      <c r="F67" s="269"/>
      <c r="G67" s="270"/>
      <c r="H67" s="285"/>
      <c r="I67" s="286"/>
      <c r="J67" s="286"/>
      <c r="K67" s="54" t="s">
        <v>15</v>
      </c>
      <c r="L67" s="306"/>
      <c r="M67" s="307"/>
      <c r="N67" s="308"/>
    </row>
    <row r="68" spans="1:14" ht="20.100000000000001" customHeight="1" x14ac:dyDescent="0.15">
      <c r="B68" s="66" t="s">
        <v>3</v>
      </c>
      <c r="C68" s="73" t="s">
        <v>229</v>
      </c>
      <c r="D68" s="153"/>
      <c r="E68" s="192"/>
      <c r="F68" s="269"/>
      <c r="G68" s="270"/>
      <c r="H68" s="285"/>
      <c r="I68" s="286"/>
      <c r="J68" s="286"/>
      <c r="K68" s="54" t="s">
        <v>15</v>
      </c>
      <c r="L68" s="306"/>
      <c r="M68" s="307"/>
      <c r="N68" s="308"/>
    </row>
    <row r="69" spans="1:14" ht="20.100000000000001" customHeight="1" x14ac:dyDescent="0.15">
      <c r="B69" s="66" t="s">
        <v>3</v>
      </c>
      <c r="C69" s="73" t="s">
        <v>230</v>
      </c>
      <c r="D69" s="153"/>
      <c r="E69" s="192"/>
      <c r="F69" s="269"/>
      <c r="G69" s="270"/>
      <c r="H69" s="285"/>
      <c r="I69" s="286"/>
      <c r="J69" s="286"/>
      <c r="K69" s="54" t="s">
        <v>15</v>
      </c>
      <c r="L69" s="306"/>
      <c r="M69" s="307"/>
      <c r="N69" s="308"/>
    </row>
    <row r="70" spans="1:14" ht="20.100000000000001" customHeight="1" x14ac:dyDescent="0.15">
      <c r="B70" s="66" t="s">
        <v>213</v>
      </c>
      <c r="C70" s="73" t="s">
        <v>231</v>
      </c>
      <c r="D70" s="153"/>
      <c r="E70" s="192"/>
      <c r="F70" s="269"/>
      <c r="G70" s="270"/>
      <c r="H70" s="285"/>
      <c r="I70" s="286"/>
      <c r="J70" s="286"/>
      <c r="K70" s="54" t="s">
        <v>15</v>
      </c>
      <c r="L70" s="306"/>
      <c r="M70" s="307"/>
      <c r="N70" s="308"/>
    </row>
    <row r="71" spans="1:14" ht="20.100000000000001" customHeight="1" x14ac:dyDescent="0.15">
      <c r="B71" s="107" t="s">
        <v>6</v>
      </c>
      <c r="C71" s="232" t="s">
        <v>232</v>
      </c>
      <c r="D71" s="203" t="s">
        <v>176</v>
      </c>
      <c r="E71" s="204">
        <f>SUM(E66:E70)</f>
        <v>0</v>
      </c>
      <c r="F71" s="271"/>
      <c r="G71" s="271"/>
      <c r="H71" s="301"/>
      <c r="I71" s="302"/>
      <c r="J71" s="302"/>
      <c r="K71" s="54" t="s">
        <v>15</v>
      </c>
      <c r="L71" s="306"/>
      <c r="M71" s="307"/>
      <c r="N71" s="308"/>
    </row>
    <row r="72" spans="1:14" ht="20.100000000000001" customHeight="1" x14ac:dyDescent="0.15">
      <c r="B72" s="62" t="s">
        <v>184</v>
      </c>
      <c r="C72" s="86" t="s">
        <v>233</v>
      </c>
      <c r="D72" s="152"/>
      <c r="E72" s="191"/>
      <c r="F72" s="267"/>
      <c r="G72" s="268"/>
      <c r="H72" s="289"/>
      <c r="I72" s="290"/>
      <c r="J72" s="290"/>
      <c r="K72" s="54" t="s">
        <v>15</v>
      </c>
      <c r="L72" s="306"/>
      <c r="M72" s="307"/>
      <c r="N72" s="308"/>
    </row>
    <row r="73" spans="1:14" ht="20.100000000000001" customHeight="1" x14ac:dyDescent="0.15">
      <c r="B73" s="66" t="s">
        <v>3</v>
      </c>
      <c r="C73" s="73" t="s">
        <v>234</v>
      </c>
      <c r="D73" s="153"/>
      <c r="E73" s="192"/>
      <c r="F73" s="269"/>
      <c r="G73" s="270"/>
      <c r="H73" s="285"/>
      <c r="I73" s="286"/>
      <c r="J73" s="286"/>
      <c r="K73" s="54" t="s">
        <v>15</v>
      </c>
      <c r="L73" s="306"/>
      <c r="M73" s="307"/>
      <c r="N73" s="308"/>
    </row>
    <row r="74" spans="1:14" ht="20.100000000000001" customHeight="1" x14ac:dyDescent="0.15">
      <c r="B74" s="66" t="s">
        <v>3</v>
      </c>
      <c r="C74" s="73" t="s">
        <v>235</v>
      </c>
      <c r="D74" s="153"/>
      <c r="E74" s="192"/>
      <c r="F74" s="269"/>
      <c r="G74" s="270"/>
      <c r="H74" s="285"/>
      <c r="I74" s="286"/>
      <c r="J74" s="286"/>
      <c r="K74" s="54"/>
      <c r="L74" s="306"/>
      <c r="M74" s="307"/>
      <c r="N74" s="308"/>
    </row>
    <row r="75" spans="1:14" ht="20.100000000000001" customHeight="1" x14ac:dyDescent="0.15">
      <c r="B75" s="66" t="s">
        <v>3</v>
      </c>
      <c r="C75" s="73" t="s">
        <v>236</v>
      </c>
      <c r="D75" s="153"/>
      <c r="E75" s="192"/>
      <c r="F75" s="269"/>
      <c r="G75" s="270"/>
      <c r="H75" s="285"/>
      <c r="I75" s="286"/>
      <c r="J75" s="286"/>
      <c r="K75" s="54"/>
      <c r="L75" s="306"/>
      <c r="M75" s="307"/>
      <c r="N75" s="308"/>
    </row>
    <row r="76" spans="1:14" ht="20.100000000000001" customHeight="1" x14ac:dyDescent="0.15">
      <c r="B76" s="66" t="s">
        <v>3</v>
      </c>
      <c r="C76" s="73" t="s">
        <v>237</v>
      </c>
      <c r="D76" s="153"/>
      <c r="E76" s="192"/>
      <c r="F76" s="269"/>
      <c r="G76" s="270"/>
      <c r="H76" s="285"/>
      <c r="I76" s="286"/>
      <c r="J76" s="286"/>
      <c r="K76" s="54"/>
      <c r="L76" s="306"/>
      <c r="M76" s="307"/>
      <c r="N76" s="308"/>
    </row>
    <row r="77" spans="1:14" ht="20.100000000000001" customHeight="1" thickBot="1" x14ac:dyDescent="0.2">
      <c r="B77" s="235" t="s">
        <v>6</v>
      </c>
      <c r="C77" s="237" t="s">
        <v>238</v>
      </c>
      <c r="D77" s="238" t="s">
        <v>176</v>
      </c>
      <c r="E77" s="239">
        <f>SUM(E72:E76)</f>
        <v>0</v>
      </c>
      <c r="F77" s="275"/>
      <c r="G77" s="275"/>
      <c r="H77" s="321"/>
      <c r="I77" s="322"/>
      <c r="J77" s="322"/>
      <c r="K77" s="54" t="s">
        <v>15</v>
      </c>
      <c r="L77" s="306"/>
      <c r="M77" s="307"/>
      <c r="N77" s="308"/>
    </row>
    <row r="78" spans="1:14" ht="20.100000000000001" customHeight="1" thickTop="1" x14ac:dyDescent="0.15">
      <c r="B78" s="95" t="s">
        <v>239</v>
      </c>
      <c r="C78" s="236" t="s">
        <v>240</v>
      </c>
      <c r="D78" s="222" t="s">
        <v>176</v>
      </c>
      <c r="E78" s="234">
        <f>SUM(E55,E61,E63,E65,E71,E77)</f>
        <v>0</v>
      </c>
      <c r="F78" s="274" t="s">
        <v>345</v>
      </c>
      <c r="G78" s="274"/>
      <c r="H78" s="276" t="s">
        <v>241</v>
      </c>
      <c r="I78" s="277"/>
      <c r="J78" s="277"/>
      <c r="K78" s="54" t="s">
        <v>15</v>
      </c>
      <c r="L78" s="306"/>
      <c r="M78" s="307"/>
      <c r="N78" s="308"/>
    </row>
    <row r="79" spans="1:14" ht="20.100000000000001" customHeight="1" x14ac:dyDescent="0.15">
      <c r="A79" s="35"/>
      <c r="B79" s="66" t="s">
        <v>239</v>
      </c>
      <c r="C79" s="73" t="s">
        <v>242</v>
      </c>
      <c r="D79" s="155" t="s">
        <v>243</v>
      </c>
      <c r="E79" s="194" t="str">
        <f>メンテ用!$C$19</f>
        <v/>
      </c>
      <c r="F79" s="263"/>
      <c r="G79" s="263"/>
      <c r="H79" s="279"/>
      <c r="I79" s="279"/>
      <c r="J79" s="279"/>
      <c r="K79" s="54" t="s">
        <v>15</v>
      </c>
      <c r="L79" s="306"/>
      <c r="M79" s="307"/>
      <c r="N79" s="308"/>
    </row>
    <row r="80" spans="1:14" ht="20.100000000000001" customHeight="1" x14ac:dyDescent="0.15">
      <c r="A80" s="35"/>
      <c r="B80" s="66" t="s">
        <v>239</v>
      </c>
      <c r="C80" s="73" t="s">
        <v>244</v>
      </c>
      <c r="D80" s="155" t="s">
        <v>243</v>
      </c>
      <c r="E80" s="156" t="str">
        <f>メンテ用!$C$20</f>
        <v/>
      </c>
      <c r="F80" s="263"/>
      <c r="G80" s="263"/>
      <c r="H80" s="279"/>
      <c r="I80" s="279"/>
      <c r="J80" s="279"/>
      <c r="K80" s="54" t="s">
        <v>15</v>
      </c>
      <c r="L80" s="309"/>
      <c r="M80" s="310"/>
      <c r="N80" s="311"/>
    </row>
    <row r="81" spans="2:14" ht="20.100000000000001" customHeight="1" x14ac:dyDescent="0.15">
      <c r="B81" s="107" t="s">
        <v>6</v>
      </c>
      <c r="C81" s="195" t="s">
        <v>245</v>
      </c>
      <c r="D81" s="155" t="s">
        <v>243</v>
      </c>
      <c r="E81" s="197">
        <f>メンテ用!$C$21</f>
        <v>0</v>
      </c>
      <c r="F81" s="264" t="s">
        <v>344</v>
      </c>
      <c r="G81" s="264"/>
      <c r="H81" s="280"/>
      <c r="I81" s="280"/>
      <c r="J81" s="280"/>
      <c r="K81" s="54" t="s">
        <v>15</v>
      </c>
    </row>
    <row r="82" spans="2:14" ht="30" customHeight="1" x14ac:dyDescent="0.45">
      <c r="B82" s="29" t="s">
        <v>246</v>
      </c>
      <c r="C82" s="31"/>
      <c r="D82" s="57" t="s">
        <v>247</v>
      </c>
      <c r="E82" s="20"/>
      <c r="F82" s="9"/>
      <c r="G82" s="9"/>
      <c r="H82" s="9"/>
      <c r="I82" s="9"/>
      <c r="J82" s="56"/>
      <c r="K82" s="54" t="s">
        <v>15</v>
      </c>
    </row>
    <row r="83" spans="2:14" ht="30" customHeight="1" x14ac:dyDescent="0.15">
      <c r="B83" s="165" t="s">
        <v>11</v>
      </c>
      <c r="C83" s="186" t="s">
        <v>142</v>
      </c>
      <c r="D83" s="188" t="s">
        <v>13</v>
      </c>
      <c r="E83" s="168" t="s">
        <v>204</v>
      </c>
      <c r="F83" s="272" t="s">
        <v>248</v>
      </c>
      <c r="G83" s="266"/>
      <c r="H83" s="293" t="s">
        <v>206</v>
      </c>
      <c r="I83" s="294"/>
      <c r="J83" s="295"/>
      <c r="K83" s="54" t="s">
        <v>15</v>
      </c>
      <c r="L83" s="298" t="s">
        <v>207</v>
      </c>
      <c r="M83" s="299"/>
      <c r="N83" s="300"/>
    </row>
    <row r="84" spans="2:14" ht="20.100000000000001" customHeight="1" x14ac:dyDescent="0.15">
      <c r="B84" s="62" t="s">
        <v>184</v>
      </c>
      <c r="C84" s="86" t="s">
        <v>249</v>
      </c>
      <c r="D84" s="152"/>
      <c r="E84" s="191"/>
      <c r="F84" s="283"/>
      <c r="G84" s="284"/>
      <c r="H84" s="289"/>
      <c r="I84" s="290"/>
      <c r="J84" s="290"/>
      <c r="K84" s="54" t="s">
        <v>15</v>
      </c>
      <c r="L84" s="312" t="s">
        <v>250</v>
      </c>
      <c r="M84" s="313"/>
      <c r="N84" s="314"/>
    </row>
    <row r="85" spans="2:14" ht="20.100000000000001" customHeight="1" x14ac:dyDescent="0.15">
      <c r="B85" s="66" t="s">
        <v>3</v>
      </c>
      <c r="C85" s="73" t="s">
        <v>251</v>
      </c>
      <c r="D85" s="153"/>
      <c r="E85" s="192"/>
      <c r="F85" s="281"/>
      <c r="G85" s="282"/>
      <c r="H85" s="285"/>
      <c r="I85" s="286"/>
      <c r="J85" s="286"/>
      <c r="K85" s="54" t="s">
        <v>15</v>
      </c>
      <c r="L85" s="315"/>
      <c r="M85" s="316"/>
      <c r="N85" s="317"/>
    </row>
    <row r="86" spans="2:14" ht="20.100000000000001" customHeight="1" x14ac:dyDescent="0.15">
      <c r="B86" s="107" t="s">
        <v>6</v>
      </c>
      <c r="C86" s="232" t="s">
        <v>252</v>
      </c>
      <c r="D86" s="203" t="s">
        <v>176</v>
      </c>
      <c r="E86" s="204">
        <f>SUM(E84:E85)</f>
        <v>0</v>
      </c>
      <c r="F86" s="271"/>
      <c r="G86" s="271"/>
      <c r="H86" s="287"/>
      <c r="I86" s="288"/>
      <c r="J86" s="288"/>
      <c r="K86" s="54" t="s">
        <v>15</v>
      </c>
      <c r="L86" s="315"/>
      <c r="M86" s="316"/>
      <c r="N86" s="317"/>
    </row>
    <row r="87" spans="2:14" ht="20.100000000000001" customHeight="1" x14ac:dyDescent="0.15">
      <c r="B87" s="62" t="s">
        <v>184</v>
      </c>
      <c r="C87" s="86" t="s">
        <v>325</v>
      </c>
      <c r="D87" s="152"/>
      <c r="E87" s="191"/>
      <c r="F87" s="283"/>
      <c r="G87" s="284"/>
      <c r="H87" s="289"/>
      <c r="I87" s="290"/>
      <c r="J87" s="290"/>
      <c r="K87" s="54" t="s">
        <v>15</v>
      </c>
      <c r="L87" s="315"/>
      <c r="M87" s="316"/>
      <c r="N87" s="317"/>
    </row>
    <row r="88" spans="2:14" ht="20.100000000000001" customHeight="1" x14ac:dyDescent="0.15">
      <c r="B88" s="66" t="s">
        <v>3</v>
      </c>
      <c r="C88" s="73" t="s">
        <v>326</v>
      </c>
      <c r="D88" s="153"/>
      <c r="E88" s="192"/>
      <c r="F88" s="281"/>
      <c r="G88" s="282"/>
      <c r="H88" s="285"/>
      <c r="I88" s="286"/>
      <c r="J88" s="286"/>
      <c r="K88" s="54" t="s">
        <v>15</v>
      </c>
      <c r="L88" s="315"/>
      <c r="M88" s="316"/>
      <c r="N88" s="317"/>
    </row>
    <row r="89" spans="2:14" ht="20.100000000000001" customHeight="1" x14ac:dyDescent="0.15">
      <c r="B89" s="107" t="s">
        <v>6</v>
      </c>
      <c r="C89" s="232" t="s">
        <v>327</v>
      </c>
      <c r="D89" s="203" t="s">
        <v>176</v>
      </c>
      <c r="E89" s="204">
        <f>SUM(E87:E88)</f>
        <v>0</v>
      </c>
      <c r="F89" s="271"/>
      <c r="G89" s="271"/>
      <c r="H89" s="287"/>
      <c r="I89" s="288"/>
      <c r="J89" s="288"/>
      <c r="K89" s="54" t="s">
        <v>15</v>
      </c>
      <c r="L89" s="315"/>
      <c r="M89" s="316"/>
      <c r="N89" s="317"/>
    </row>
    <row r="90" spans="2:14" ht="20.100000000000001" customHeight="1" x14ac:dyDescent="0.15">
      <c r="B90" s="62" t="s">
        <v>184</v>
      </c>
      <c r="C90" s="86" t="s">
        <v>253</v>
      </c>
      <c r="D90" s="152"/>
      <c r="E90" s="191"/>
      <c r="F90" s="283"/>
      <c r="G90" s="284"/>
      <c r="H90" s="289"/>
      <c r="I90" s="290"/>
      <c r="J90" s="290"/>
      <c r="K90" s="54" t="s">
        <v>15</v>
      </c>
      <c r="L90" s="315"/>
      <c r="M90" s="316"/>
      <c r="N90" s="317"/>
    </row>
    <row r="91" spans="2:14" ht="20.100000000000001" customHeight="1" x14ac:dyDescent="0.15">
      <c r="B91" s="66" t="s">
        <v>3</v>
      </c>
      <c r="C91" s="73" t="s">
        <v>254</v>
      </c>
      <c r="D91" s="153"/>
      <c r="E91" s="192"/>
      <c r="F91" s="281"/>
      <c r="G91" s="282"/>
      <c r="H91" s="285"/>
      <c r="I91" s="286"/>
      <c r="J91" s="286"/>
      <c r="K91" s="54" t="s">
        <v>15</v>
      </c>
      <c r="L91" s="315"/>
      <c r="M91" s="316"/>
      <c r="N91" s="317"/>
    </row>
    <row r="92" spans="2:14" ht="20.100000000000001" customHeight="1" x14ac:dyDescent="0.15">
      <c r="B92" s="107" t="s">
        <v>6</v>
      </c>
      <c r="C92" s="232" t="s">
        <v>255</v>
      </c>
      <c r="D92" s="203" t="s">
        <v>176</v>
      </c>
      <c r="E92" s="204">
        <f>SUM(E90:E91)</f>
        <v>0</v>
      </c>
      <c r="F92" s="271"/>
      <c r="G92" s="271"/>
      <c r="H92" s="287"/>
      <c r="I92" s="288"/>
      <c r="J92" s="288"/>
      <c r="K92" s="54" t="s">
        <v>15</v>
      </c>
      <c r="L92" s="315"/>
      <c r="M92" s="316"/>
      <c r="N92" s="317"/>
    </row>
    <row r="93" spans="2:14" ht="20.100000000000001" customHeight="1" x14ac:dyDescent="0.15">
      <c r="B93" s="62" t="s">
        <v>184</v>
      </c>
      <c r="C93" s="86" t="s">
        <v>256</v>
      </c>
      <c r="D93" s="152"/>
      <c r="E93" s="191"/>
      <c r="F93" s="283"/>
      <c r="G93" s="284"/>
      <c r="H93" s="289"/>
      <c r="I93" s="290"/>
      <c r="J93" s="290"/>
      <c r="K93" s="54" t="s">
        <v>15</v>
      </c>
      <c r="L93" s="315"/>
      <c r="M93" s="316"/>
      <c r="N93" s="317"/>
    </row>
    <row r="94" spans="2:14" ht="20.100000000000001" customHeight="1" x14ac:dyDescent="0.15">
      <c r="B94" s="66" t="s">
        <v>3</v>
      </c>
      <c r="C94" s="73" t="s">
        <v>257</v>
      </c>
      <c r="D94" s="153"/>
      <c r="E94" s="192"/>
      <c r="F94" s="281"/>
      <c r="G94" s="282"/>
      <c r="H94" s="285"/>
      <c r="I94" s="286"/>
      <c r="J94" s="286"/>
      <c r="K94" s="54" t="s">
        <v>15</v>
      </c>
      <c r="L94" s="315"/>
      <c r="M94" s="316"/>
      <c r="N94" s="317"/>
    </row>
    <row r="95" spans="2:14" ht="20.100000000000001" customHeight="1" x14ac:dyDescent="0.15">
      <c r="B95" s="107" t="s">
        <v>6</v>
      </c>
      <c r="C95" s="232" t="s">
        <v>258</v>
      </c>
      <c r="D95" s="203" t="s">
        <v>176</v>
      </c>
      <c r="E95" s="204">
        <f>SUM(E93:E94)</f>
        <v>0</v>
      </c>
      <c r="F95" s="271"/>
      <c r="G95" s="271"/>
      <c r="H95" s="287"/>
      <c r="I95" s="288"/>
      <c r="J95" s="288"/>
      <c r="K95" s="54" t="s">
        <v>15</v>
      </c>
      <c r="L95" s="315"/>
      <c r="M95" s="316"/>
      <c r="N95" s="317"/>
    </row>
    <row r="96" spans="2:14" ht="20.100000000000001" customHeight="1" x14ac:dyDescent="0.15">
      <c r="B96" s="62" t="s">
        <v>184</v>
      </c>
      <c r="C96" s="86" t="s">
        <v>259</v>
      </c>
      <c r="D96" s="152"/>
      <c r="E96" s="191"/>
      <c r="F96" s="283"/>
      <c r="G96" s="284"/>
      <c r="H96" s="289"/>
      <c r="I96" s="290"/>
      <c r="J96" s="290"/>
      <c r="K96" s="54" t="s">
        <v>15</v>
      </c>
      <c r="L96" s="315"/>
      <c r="M96" s="316"/>
      <c r="N96" s="317"/>
    </row>
    <row r="97" spans="1:14" ht="20.100000000000001" customHeight="1" x14ac:dyDescent="0.15">
      <c r="B97" s="66" t="s">
        <v>3</v>
      </c>
      <c r="C97" s="73" t="s">
        <v>260</v>
      </c>
      <c r="D97" s="153"/>
      <c r="E97" s="192"/>
      <c r="F97" s="281"/>
      <c r="G97" s="282"/>
      <c r="H97" s="285"/>
      <c r="I97" s="286"/>
      <c r="J97" s="286"/>
      <c r="K97" s="54" t="s">
        <v>15</v>
      </c>
      <c r="L97" s="318"/>
      <c r="M97" s="319"/>
      <c r="N97" s="320"/>
    </row>
    <row r="98" spans="1:14" ht="20.100000000000001" customHeight="1" x14ac:dyDescent="0.15">
      <c r="B98" s="107" t="s">
        <v>6</v>
      </c>
      <c r="C98" s="232" t="s">
        <v>261</v>
      </c>
      <c r="D98" s="203" t="s">
        <v>176</v>
      </c>
      <c r="E98" s="204">
        <f>SUM(E96:E97)</f>
        <v>0</v>
      </c>
      <c r="F98" s="271"/>
      <c r="G98" s="271"/>
      <c r="H98" s="287"/>
      <c r="I98" s="288"/>
      <c r="J98" s="288"/>
      <c r="K98" s="54" t="s">
        <v>15</v>
      </c>
      <c r="L98" s="240"/>
      <c r="M98" s="240"/>
      <c r="N98" s="240"/>
    </row>
    <row r="99" spans="1:14" ht="20.100000000000001" customHeight="1" x14ac:dyDescent="0.15">
      <c r="B99" s="62" t="s">
        <v>184</v>
      </c>
      <c r="C99" s="86" t="s">
        <v>262</v>
      </c>
      <c r="D99" s="152"/>
      <c r="E99" s="191"/>
      <c r="F99" s="283"/>
      <c r="G99" s="284"/>
      <c r="H99" s="289"/>
      <c r="I99" s="290"/>
      <c r="J99" s="290"/>
      <c r="K99" s="54"/>
      <c r="L99" s="240"/>
      <c r="M99" s="240"/>
      <c r="N99" s="240"/>
    </row>
    <row r="100" spans="1:14" ht="20.100000000000001" customHeight="1" x14ac:dyDescent="0.15">
      <c r="B100" s="66" t="s">
        <v>3</v>
      </c>
      <c r="C100" s="73" t="s">
        <v>263</v>
      </c>
      <c r="D100" s="153"/>
      <c r="E100" s="192"/>
      <c r="F100" s="281"/>
      <c r="G100" s="282"/>
      <c r="H100" s="285"/>
      <c r="I100" s="286"/>
      <c r="J100" s="286"/>
      <c r="K100" s="54"/>
      <c r="L100" s="240"/>
      <c r="M100" s="240"/>
      <c r="N100" s="240"/>
    </row>
    <row r="101" spans="1:14" ht="20.100000000000001" customHeight="1" x14ac:dyDescent="0.15">
      <c r="B101" s="107" t="s">
        <v>6</v>
      </c>
      <c r="C101" s="232" t="s">
        <v>324</v>
      </c>
      <c r="D101" s="203" t="s">
        <v>176</v>
      </c>
      <c r="E101" s="204">
        <f>SUM(E99:E100)</f>
        <v>0</v>
      </c>
      <c r="F101" s="271"/>
      <c r="G101" s="271"/>
      <c r="H101" s="287"/>
      <c r="I101" s="288"/>
      <c r="J101" s="288"/>
      <c r="K101" s="54"/>
      <c r="L101" s="240"/>
      <c r="M101" s="240"/>
      <c r="N101" s="240"/>
    </row>
    <row r="102" spans="1:14" ht="20.100000000000001" customHeight="1" x14ac:dyDescent="0.15">
      <c r="B102" s="62" t="s">
        <v>184</v>
      </c>
      <c r="C102" s="86" t="s">
        <v>264</v>
      </c>
      <c r="D102" s="152"/>
      <c r="E102" s="191"/>
      <c r="F102" s="283"/>
      <c r="G102" s="284"/>
      <c r="H102" s="289"/>
      <c r="I102" s="290"/>
      <c r="J102" s="290"/>
      <c r="K102" s="54" t="s">
        <v>15</v>
      </c>
      <c r="L102" s="240"/>
      <c r="M102" s="240"/>
      <c r="N102" s="240"/>
    </row>
    <row r="103" spans="1:14" ht="20.100000000000001" customHeight="1" x14ac:dyDescent="0.15">
      <c r="B103" s="66" t="s">
        <v>3</v>
      </c>
      <c r="C103" s="73" t="s">
        <v>265</v>
      </c>
      <c r="D103" s="153"/>
      <c r="E103" s="192"/>
      <c r="F103" s="281"/>
      <c r="G103" s="282"/>
      <c r="H103" s="285"/>
      <c r="I103" s="286"/>
      <c r="J103" s="286"/>
      <c r="K103" s="54" t="s">
        <v>15</v>
      </c>
      <c r="L103" s="240"/>
      <c r="M103" s="240"/>
      <c r="N103" s="240"/>
    </row>
    <row r="104" spans="1:14" ht="20.100000000000001" customHeight="1" thickBot="1" x14ac:dyDescent="0.2">
      <c r="B104" s="235" t="s">
        <v>6</v>
      </c>
      <c r="C104" s="237" t="s">
        <v>266</v>
      </c>
      <c r="D104" s="238" t="s">
        <v>176</v>
      </c>
      <c r="E104" s="239">
        <f>SUM(E102:E103)</f>
        <v>0</v>
      </c>
      <c r="F104" s="275"/>
      <c r="G104" s="275"/>
      <c r="H104" s="291"/>
      <c r="I104" s="292"/>
      <c r="J104" s="292"/>
      <c r="K104" s="54" t="s">
        <v>15</v>
      </c>
      <c r="L104" s="240"/>
      <c r="M104" s="240"/>
      <c r="N104" s="240"/>
    </row>
    <row r="105" spans="1:14" ht="20.100000000000001" customHeight="1" thickTop="1" x14ac:dyDescent="0.15">
      <c r="A105" s="35"/>
      <c r="B105" s="95" t="s">
        <v>239</v>
      </c>
      <c r="C105" s="236" t="s">
        <v>240</v>
      </c>
      <c r="D105" s="222" t="s">
        <v>176</v>
      </c>
      <c r="E105" s="234">
        <f>E104+E101+E98+E95+E92+E89+E86</f>
        <v>0</v>
      </c>
      <c r="F105" s="274" t="s">
        <v>343</v>
      </c>
      <c r="G105" s="274"/>
      <c r="H105" s="276" t="s">
        <v>267</v>
      </c>
      <c r="I105" s="277"/>
      <c r="J105" s="277"/>
      <c r="K105" s="54" t="s">
        <v>15</v>
      </c>
    </row>
    <row r="106" spans="1:14" ht="20.100000000000001" customHeight="1" x14ac:dyDescent="0.15">
      <c r="A106" s="35"/>
      <c r="B106" s="66" t="s">
        <v>239</v>
      </c>
      <c r="C106" s="73" t="s">
        <v>268</v>
      </c>
      <c r="D106" s="155" t="s">
        <v>243</v>
      </c>
      <c r="E106" s="194" t="str">
        <f>メンテ用!$C$19</f>
        <v/>
      </c>
      <c r="F106" s="263"/>
      <c r="G106" s="263"/>
      <c r="H106" s="278"/>
      <c r="I106" s="279"/>
      <c r="J106" s="279"/>
      <c r="K106" s="54" t="s">
        <v>15</v>
      </c>
    </row>
    <row r="107" spans="1:14" ht="20.100000000000001" customHeight="1" x14ac:dyDescent="0.15">
      <c r="A107" s="35"/>
      <c r="B107" s="107" t="s">
        <v>6</v>
      </c>
      <c r="C107" s="195" t="s">
        <v>269</v>
      </c>
      <c r="D107" s="223" t="s">
        <v>270</v>
      </c>
      <c r="E107" s="197">
        <f>メンテ用!$C$22</f>
        <v>0</v>
      </c>
      <c r="F107" s="264" t="s">
        <v>342</v>
      </c>
      <c r="G107" s="264"/>
      <c r="H107" s="280"/>
      <c r="I107" s="280"/>
      <c r="J107" s="280"/>
      <c r="K107" s="54" t="s">
        <v>15</v>
      </c>
    </row>
    <row r="108" spans="1:14" ht="30" customHeight="1" x14ac:dyDescent="0.45">
      <c r="B108" s="29" t="s">
        <v>271</v>
      </c>
      <c r="C108" s="31"/>
      <c r="D108" s="57"/>
      <c r="H108" s="9"/>
      <c r="I108" s="9"/>
      <c r="J108" s="56"/>
    </row>
    <row r="109" spans="1:14" ht="30" customHeight="1" x14ac:dyDescent="0.15">
      <c r="B109" s="171" t="s">
        <v>11</v>
      </c>
      <c r="C109" s="189" t="s">
        <v>142</v>
      </c>
      <c r="D109" s="183" t="s">
        <v>13</v>
      </c>
      <c r="E109" s="168" t="s">
        <v>204</v>
      </c>
      <c r="F109" s="272" t="s">
        <v>248</v>
      </c>
      <c r="G109" s="273"/>
      <c r="H109" s="31"/>
      <c r="I109" s="25"/>
      <c r="J109" s="25"/>
    </row>
    <row r="110" spans="1:14" ht="20.100000000000001" customHeight="1" x14ac:dyDescent="0.15">
      <c r="B110" s="62" t="s">
        <v>45</v>
      </c>
      <c r="C110" s="198" t="s">
        <v>245</v>
      </c>
      <c r="D110" s="199" t="s">
        <v>176</v>
      </c>
      <c r="E110" s="200">
        <f>E81</f>
        <v>0</v>
      </c>
      <c r="F110" s="262"/>
      <c r="G110" s="262"/>
      <c r="H110" s="6"/>
      <c r="I110" s="6"/>
      <c r="J110" s="6"/>
    </row>
    <row r="111" spans="1:14" ht="20.100000000000001" customHeight="1" x14ac:dyDescent="0.15">
      <c r="B111" s="66" t="s">
        <v>45</v>
      </c>
      <c r="C111" s="201" t="s">
        <v>269</v>
      </c>
      <c r="D111" s="155" t="s">
        <v>176</v>
      </c>
      <c r="E111" s="193">
        <f>E107</f>
        <v>0</v>
      </c>
      <c r="F111" s="263"/>
      <c r="G111" s="263"/>
      <c r="H111" s="6"/>
      <c r="I111" s="6"/>
      <c r="J111" s="6"/>
    </row>
    <row r="112" spans="1:14" ht="20.100000000000001" customHeight="1" x14ac:dyDescent="0.15">
      <c r="B112" s="107" t="s">
        <v>6</v>
      </c>
      <c r="C112" s="202" t="s">
        <v>272</v>
      </c>
      <c r="D112" s="203" t="s">
        <v>176</v>
      </c>
      <c r="E112" s="204">
        <f>SUM(E110:E111)</f>
        <v>0</v>
      </c>
      <c r="F112" s="264" t="s">
        <v>341</v>
      </c>
      <c r="G112" s="264"/>
      <c r="H112" s="6"/>
      <c r="I112" s="6"/>
      <c r="J112" s="6"/>
    </row>
    <row r="113" spans="2:10" x14ac:dyDescent="0.15">
      <c r="B113" s="43" t="s">
        <v>15</v>
      </c>
      <c r="C113" s="51" t="s">
        <v>15</v>
      </c>
      <c r="D113" s="51" t="s">
        <v>15</v>
      </c>
      <c r="E113" s="59" t="s">
        <v>15</v>
      </c>
      <c r="F113" s="60" t="s">
        <v>15</v>
      </c>
      <c r="G113" s="60" t="s">
        <v>15</v>
      </c>
      <c r="H113" s="60" t="s">
        <v>15</v>
      </c>
      <c r="I113" s="60" t="s">
        <v>15</v>
      </c>
      <c r="J113" s="60" t="s">
        <v>15</v>
      </c>
    </row>
    <row r="114" spans="2:10" x14ac:dyDescent="0.15">
      <c r="B114" s="25" t="s">
        <v>137</v>
      </c>
    </row>
  </sheetData>
  <sheetProtection algorithmName="SHA-512" hashValue="0BcEuQ9mcVZjKwzhyZmALowVoq9PAO/cOuN6EWM5vKh+YQEIxVI1WFMXbVHHxSNarKlRR142xJduuXcq/ckidA==" saltValue="d+XPa1AA/eZ4HwBqQcmeRQ==" spinCount="100000" sheet="1" objects="1" scenarios="1"/>
  <mergeCells count="119">
    <mergeCell ref="F99:G99"/>
    <mergeCell ref="H99:J99"/>
    <mergeCell ref="F100:G100"/>
    <mergeCell ref="H100:J100"/>
    <mergeCell ref="F101:G101"/>
    <mergeCell ref="H101:J101"/>
    <mergeCell ref="L84:N97"/>
    <mergeCell ref="H60:J60"/>
    <mergeCell ref="F74:G74"/>
    <mergeCell ref="F75:G75"/>
    <mergeCell ref="F76:G76"/>
    <mergeCell ref="H74:J74"/>
    <mergeCell ref="H75:J75"/>
    <mergeCell ref="H76:J76"/>
    <mergeCell ref="H72:J72"/>
    <mergeCell ref="H73:J73"/>
    <mergeCell ref="H77:J77"/>
    <mergeCell ref="L83:N83"/>
    <mergeCell ref="H84:J84"/>
    <mergeCell ref="H85:J85"/>
    <mergeCell ref="H86:J86"/>
    <mergeCell ref="H87:J87"/>
    <mergeCell ref="H88:J88"/>
    <mergeCell ref="H89:J89"/>
    <mergeCell ref="H61:J61"/>
    <mergeCell ref="H62:J62"/>
    <mergeCell ref="H59:J59"/>
    <mergeCell ref="L49:N49"/>
    <mergeCell ref="H50:J50"/>
    <mergeCell ref="H51:J51"/>
    <mergeCell ref="H52:J52"/>
    <mergeCell ref="H53:J53"/>
    <mergeCell ref="H54:J54"/>
    <mergeCell ref="H55:J55"/>
    <mergeCell ref="H58:J58"/>
    <mergeCell ref="H56:J56"/>
    <mergeCell ref="H57:J57"/>
    <mergeCell ref="H49:J49"/>
    <mergeCell ref="L50:N80"/>
    <mergeCell ref="H63:J63"/>
    <mergeCell ref="H64:J64"/>
    <mergeCell ref="H65:J65"/>
    <mergeCell ref="H67:J67"/>
    <mergeCell ref="H68:J68"/>
    <mergeCell ref="H69:J69"/>
    <mergeCell ref="H70:J70"/>
    <mergeCell ref="H71:J71"/>
    <mergeCell ref="H66:J66"/>
    <mergeCell ref="F81:G81"/>
    <mergeCell ref="F87:G87"/>
    <mergeCell ref="F88:G88"/>
    <mergeCell ref="F89:G89"/>
    <mergeCell ref="F90:G90"/>
    <mergeCell ref="F91:G91"/>
    <mergeCell ref="H92:J92"/>
    <mergeCell ref="H93:J93"/>
    <mergeCell ref="H94:J94"/>
    <mergeCell ref="H90:J90"/>
    <mergeCell ref="H91:J91"/>
    <mergeCell ref="F96:G96"/>
    <mergeCell ref="F83:G83"/>
    <mergeCell ref="H83:J83"/>
    <mergeCell ref="F84:G84"/>
    <mergeCell ref="F85:G85"/>
    <mergeCell ref="F86:G86"/>
    <mergeCell ref="F92:G92"/>
    <mergeCell ref="F93:G93"/>
    <mergeCell ref="F94:G94"/>
    <mergeCell ref="F95:G95"/>
    <mergeCell ref="H95:J95"/>
    <mergeCell ref="H96:J96"/>
    <mergeCell ref="F57:G57"/>
    <mergeCell ref="F61:G61"/>
    <mergeCell ref="F62:G62"/>
    <mergeCell ref="F63:G63"/>
    <mergeCell ref="F64:G64"/>
    <mergeCell ref="F65:G65"/>
    <mergeCell ref="F59:G59"/>
    <mergeCell ref="F60:G60"/>
    <mergeCell ref="H105:J107"/>
    <mergeCell ref="F105:G105"/>
    <mergeCell ref="F107:G107"/>
    <mergeCell ref="F97:G97"/>
    <mergeCell ref="F98:G98"/>
    <mergeCell ref="F102:G102"/>
    <mergeCell ref="F103:G103"/>
    <mergeCell ref="F104:G104"/>
    <mergeCell ref="H97:J97"/>
    <mergeCell ref="H98:J98"/>
    <mergeCell ref="H102:J102"/>
    <mergeCell ref="H103:J103"/>
    <mergeCell ref="H104:J104"/>
    <mergeCell ref="F80:G80"/>
    <mergeCell ref="F79:G79"/>
    <mergeCell ref="H78:J81"/>
    <mergeCell ref="F110:G110"/>
    <mergeCell ref="F111:G111"/>
    <mergeCell ref="F112:G112"/>
    <mergeCell ref="F49:G49"/>
    <mergeCell ref="F50:G50"/>
    <mergeCell ref="F51:G51"/>
    <mergeCell ref="F106:G106"/>
    <mergeCell ref="F52:G52"/>
    <mergeCell ref="F55:G55"/>
    <mergeCell ref="F70:G70"/>
    <mergeCell ref="F109:G109"/>
    <mergeCell ref="F53:G53"/>
    <mergeCell ref="F54:G54"/>
    <mergeCell ref="F58:G58"/>
    <mergeCell ref="F72:G72"/>
    <mergeCell ref="F78:G78"/>
    <mergeCell ref="F56:G56"/>
    <mergeCell ref="F77:G77"/>
    <mergeCell ref="F66:G66"/>
    <mergeCell ref="F67:G67"/>
    <mergeCell ref="F68:G68"/>
    <mergeCell ref="F69:G69"/>
    <mergeCell ref="F71:G71"/>
    <mergeCell ref="F73:G73"/>
  </mergeCells>
  <phoneticPr fontId="2"/>
  <conditionalFormatting sqref="B1 B3 B11:B113 B115:B1048576">
    <cfRule type="cellIs" dxfId="8" priority="36" operator="equal">
      <formula>"該当必須"</formula>
    </cfRule>
    <cfRule type="cellIs" dxfId="7" priority="37" operator="equal">
      <formula>"必須"</formula>
    </cfRule>
  </conditionalFormatting>
  <conditionalFormatting sqref="B1:B1048576">
    <cfRule type="cellIs" dxfId="6" priority="8" operator="equal">
      <formula>"入力不要"</formula>
    </cfRule>
  </conditionalFormatting>
  <conditionalFormatting sqref="B2">
    <cfRule type="cellIs" dxfId="5" priority="9" operator="equal">
      <formula>"該当必須"</formula>
    </cfRule>
    <cfRule type="cellIs" dxfId="4" priority="10" operator="equal">
      <formula>"必須"</formula>
    </cfRule>
  </conditionalFormatting>
  <conditionalFormatting sqref="B4:B10">
    <cfRule type="cellIs" dxfId="3" priority="30" operator="equal">
      <formula>"該当必須"</formula>
    </cfRule>
    <cfRule type="cellIs" dxfId="2" priority="31" operator="equal">
      <formula>"必須"</formula>
    </cfRule>
  </conditionalFormatting>
  <conditionalFormatting sqref="B114">
    <cfRule type="cellIs" dxfId="1" priority="27" operator="equal">
      <formula>"該当必須"</formula>
    </cfRule>
    <cfRule type="cellIs" dxfId="0" priority="28" operator="equal">
      <formula>"必須"</formula>
    </cfRule>
  </conditionalFormatting>
  <dataValidations count="1">
    <dataValidation type="custom" allowBlank="1" showInputMessage="1" showErrorMessage="1" sqref="E16:J18 E26:J27 E24:J24 E20:J22 E38:J39 E42:J45 E50:E54 E56:E60 E62 E64 E66:E70 E72:E76 E84:E85 E87:E88 E90:E91 E93:E94 E96:E97 E99:E100 E102:E103" xr:uid="{A159DE35-363D-4AF3-A8B1-6FF0371F7DC7}">
      <formula1>ISNUMBER(E16)</formula1>
    </dataValidation>
  </dataValidations>
  <pageMargins left="0.7" right="0.7" top="0.75" bottom="0.75" header="0.3" footer="0.3"/>
  <pageSetup paperSize="8" scale="53" orientation="landscape" r:id="rId1"/>
  <rowBreaks count="1" manualBreakCount="1">
    <brk id="81"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dimension ref="B2:Z48"/>
  <sheetViews>
    <sheetView showGridLines="0" zoomScaleNormal="100" workbookViewId="0">
      <selection activeCell="B13" sqref="B13"/>
    </sheetView>
  </sheetViews>
  <sheetFormatPr defaultColWidth="3.6640625" defaultRowHeight="13.2" x14ac:dyDescent="0.15"/>
  <cols>
    <col min="1" max="1" width="3.6640625" style="1"/>
    <col min="2" max="2" width="21.5546875" style="1" bestFit="1" customWidth="1"/>
    <col min="3" max="3" width="17.6640625" style="1" bestFit="1" customWidth="1"/>
    <col min="4" max="4" width="18.5546875" style="1" customWidth="1"/>
    <col min="5" max="5" width="3" style="1" customWidth="1"/>
    <col min="6" max="6" width="13.5546875" style="1" bestFit="1" customWidth="1"/>
    <col min="7" max="7" width="38.88671875" style="1" bestFit="1" customWidth="1"/>
    <col min="8" max="16384" width="3.6640625" style="1"/>
  </cols>
  <sheetData>
    <row r="2" spans="2:7" x14ac:dyDescent="0.15">
      <c r="B2" s="244" t="s">
        <v>273</v>
      </c>
      <c r="C2" s="244"/>
      <c r="D2" s="244"/>
      <c r="E2" s="244"/>
      <c r="F2" s="244"/>
      <c r="G2" s="244"/>
    </row>
    <row r="3" spans="2:7" x14ac:dyDescent="0.15">
      <c r="B3" s="245" t="s">
        <v>274</v>
      </c>
      <c r="C3" s="245" t="s">
        <v>275</v>
      </c>
      <c r="D3" s="245" t="s">
        <v>276</v>
      </c>
      <c r="E3" s="1" t="s">
        <v>277</v>
      </c>
      <c r="F3" s="245" t="s">
        <v>278</v>
      </c>
      <c r="G3" s="245"/>
    </row>
    <row r="4" spans="2:7" x14ac:dyDescent="0.15">
      <c r="B4" s="1" t="s">
        <v>279</v>
      </c>
      <c r="C4" s="1">
        <f>'公募申請（別紙）1'!F17</f>
        <v>0</v>
      </c>
      <c r="D4" s="1" t="s">
        <v>280</v>
      </c>
      <c r="F4" s="1" cm="1">
        <f t="array" ref="F4">IFERROR(_xlfn.IFS(C4="賃上げを実施する", 1, C4="賃上げを実施しない", 2),0)</f>
        <v>0</v>
      </c>
      <c r="G4" s="1" t="s">
        <v>281</v>
      </c>
    </row>
    <row r="5" spans="2:7" x14ac:dyDescent="0.15">
      <c r="B5" s="1" t="s">
        <v>282</v>
      </c>
      <c r="C5" s="1">
        <f>'公募申請（別紙）1'!F16</f>
        <v>0</v>
      </c>
      <c r="D5" s="1" t="s">
        <v>283</v>
      </c>
      <c r="F5" s="1" cm="1">
        <f t="array" ref="F5">IFERROR(_xlfn.IFS(C5="小規模事業者支援法上の小規模事業者等に該当する", 1, C5="小規模事業者支援法上の小規模事業者等に該当しない", 2),0)</f>
        <v>0</v>
      </c>
      <c r="G5" s="1" t="s">
        <v>284</v>
      </c>
    </row>
    <row r="6" spans="2:7" x14ac:dyDescent="0.15">
      <c r="E6" s="1" t="s">
        <v>277</v>
      </c>
      <c r="F6" s="1" t="s">
        <v>285</v>
      </c>
    </row>
    <row r="7" spans="2:7" x14ac:dyDescent="0.15">
      <c r="F7" s="1" t="str">
        <f>F5&amp;F4</f>
        <v>00</v>
      </c>
      <c r="G7" s="241" t="s">
        <v>286</v>
      </c>
    </row>
    <row r="8" spans="2:7" x14ac:dyDescent="0.15">
      <c r="G8" s="241"/>
    </row>
    <row r="9" spans="2:7" x14ac:dyDescent="0.15">
      <c r="B9" s="244" t="s">
        <v>287</v>
      </c>
      <c r="C9" s="244"/>
      <c r="D9" s="244"/>
      <c r="E9" s="244"/>
      <c r="F9" s="244"/>
      <c r="G9" s="244"/>
    </row>
    <row r="10" spans="2:7" x14ac:dyDescent="0.15">
      <c r="B10" s="245" t="s">
        <v>274</v>
      </c>
      <c r="C10" s="245"/>
      <c r="D10" s="245" t="s">
        <v>288</v>
      </c>
      <c r="F10" s="245" t="s">
        <v>289</v>
      </c>
      <c r="G10" s="245" t="s">
        <v>44</v>
      </c>
    </row>
    <row r="11" spans="2:7" x14ac:dyDescent="0.15">
      <c r="B11" s="1" t="s">
        <v>290</v>
      </c>
      <c r="C11" s="1" t="s">
        <v>291</v>
      </c>
      <c r="D11" s="242" t="s">
        <v>292</v>
      </c>
      <c r="F11" s="251">
        <v>0.66666666666666663</v>
      </c>
      <c r="G11" s="2">
        <v>10000000</v>
      </c>
    </row>
    <row r="12" spans="2:7" x14ac:dyDescent="0.15">
      <c r="C12" s="1" t="s">
        <v>293</v>
      </c>
      <c r="D12" s="242" t="s">
        <v>294</v>
      </c>
      <c r="F12" s="251">
        <v>0.66666666666666663</v>
      </c>
      <c r="G12" s="2">
        <v>8000000</v>
      </c>
    </row>
    <row r="13" spans="2:7" x14ac:dyDescent="0.15">
      <c r="B13" s="1" t="s">
        <v>295</v>
      </c>
      <c r="C13" s="1" t="s">
        <v>291</v>
      </c>
      <c r="D13" s="242" t="s">
        <v>296</v>
      </c>
      <c r="F13" s="251">
        <v>0.5</v>
      </c>
      <c r="G13" s="2">
        <v>10000000</v>
      </c>
    </row>
    <row r="14" spans="2:7" x14ac:dyDescent="0.15">
      <c r="C14" s="1" t="s">
        <v>293</v>
      </c>
      <c r="D14" s="242" t="s">
        <v>297</v>
      </c>
      <c r="F14" s="251">
        <v>0.5</v>
      </c>
      <c r="G14" s="2">
        <v>8000000</v>
      </c>
    </row>
    <row r="16" spans="2:7" x14ac:dyDescent="0.15">
      <c r="B16" s="244" t="s">
        <v>298</v>
      </c>
      <c r="C16" s="244"/>
      <c r="D16" s="244"/>
      <c r="E16" s="244"/>
      <c r="F16" s="244"/>
      <c r="G16" s="244"/>
    </row>
    <row r="17" spans="2:26" x14ac:dyDescent="0.15">
      <c r="B17" s="245" t="s">
        <v>274</v>
      </c>
      <c r="C17" s="245"/>
      <c r="D17" s="245" t="s">
        <v>299</v>
      </c>
      <c r="F17" s="245" t="s">
        <v>299</v>
      </c>
    </row>
    <row r="18" spans="2:26" x14ac:dyDescent="0.15">
      <c r="B18" s="245"/>
      <c r="C18" s="245"/>
      <c r="D18" s="245" t="s">
        <v>300</v>
      </c>
      <c r="F18" s="245" t="s">
        <v>301</v>
      </c>
    </row>
    <row r="19" spans="2:26" x14ac:dyDescent="0.15">
      <c r="B19" s="1" t="s">
        <v>302</v>
      </c>
      <c r="C19" s="252" t="str">
        <f>IFERROR(VLOOKUP($F$7, $D$11:$F$14, 3,0),"")</f>
        <v/>
      </c>
      <c r="D19" s="1" t="s">
        <v>303</v>
      </c>
      <c r="F19" s="1" t="s">
        <v>304</v>
      </c>
    </row>
    <row r="20" spans="2:26" x14ac:dyDescent="0.15">
      <c r="B20" s="1" t="s">
        <v>44</v>
      </c>
      <c r="C20" s="249" t="str">
        <f>IFERROR(VLOOKUP($F$7, $D$11:$G$14, 4,0),"")</f>
        <v/>
      </c>
      <c r="D20" s="1" t="s">
        <v>305</v>
      </c>
      <c r="F20" s="1" t="s">
        <v>306</v>
      </c>
    </row>
    <row r="21" spans="2:26" x14ac:dyDescent="0.15">
      <c r="B21" s="1" t="s">
        <v>307</v>
      </c>
      <c r="C21" s="249">
        <f>IFERROR(IF(メンテ用!$F$28&lt;1, メンテ用!$F$41, メンテ用!F35),0)</f>
        <v>0</v>
      </c>
    </row>
    <row r="22" spans="2:26" x14ac:dyDescent="0.15">
      <c r="B22" s="1" t="s">
        <v>308</v>
      </c>
      <c r="C22" s="249">
        <f>F48</f>
        <v>0</v>
      </c>
    </row>
    <row r="24" spans="2:26" x14ac:dyDescent="0.15">
      <c r="B24" s="244" t="s">
        <v>309</v>
      </c>
      <c r="C24" s="244"/>
      <c r="D24" s="244"/>
      <c r="E24" s="244"/>
      <c r="F24" s="244"/>
      <c r="G24" s="244"/>
    </row>
    <row r="25" spans="2:26" x14ac:dyDescent="0.15">
      <c r="B25" s="246" t="s">
        <v>158</v>
      </c>
      <c r="C25" s="246"/>
      <c r="D25" s="246"/>
      <c r="E25" s="246"/>
      <c r="F25" s="245"/>
      <c r="G25" s="245"/>
      <c r="H25" s="245"/>
    </row>
    <row r="26" spans="2:26" x14ac:dyDescent="0.15">
      <c r="B26" s="246"/>
      <c r="C26" s="246"/>
      <c r="D26" s="246"/>
      <c r="E26" s="246"/>
      <c r="F26" s="245"/>
      <c r="G26" s="245"/>
      <c r="H26" s="245"/>
    </row>
    <row r="27" spans="2:26" x14ac:dyDescent="0.15">
      <c r="B27" s="1" t="s">
        <v>310</v>
      </c>
      <c r="Z27" s="242" t="s">
        <v>292</v>
      </c>
    </row>
    <row r="28" spans="2:26" x14ac:dyDescent="0.15">
      <c r="B28" s="1" t="s">
        <v>311</v>
      </c>
      <c r="F28" s="247">
        <f>IF(F7="11",'公募申請（別紙）2'!$E$78,0)</f>
        <v>0</v>
      </c>
      <c r="G28" s="1" t="s">
        <v>312</v>
      </c>
    </row>
    <row r="29" spans="2:26" x14ac:dyDescent="0.15">
      <c r="C29" s="1" t="s">
        <v>313</v>
      </c>
      <c r="F29" s="248">
        <f>IF(G29&lt;=F28,G29,F28)</f>
        <v>0</v>
      </c>
      <c r="G29" s="3">
        <v>12000000</v>
      </c>
      <c r="H29" s="3"/>
    </row>
    <row r="30" spans="2:26" x14ac:dyDescent="0.15">
      <c r="C30" s="1" t="s">
        <v>314</v>
      </c>
      <c r="F30" s="248">
        <f>IF(G30&lt;=(F28-F29),G30,F28-F29)</f>
        <v>0</v>
      </c>
      <c r="G30" s="3">
        <v>4000000</v>
      </c>
      <c r="H30" s="3"/>
    </row>
    <row r="31" spans="2:26" x14ac:dyDescent="0.15">
      <c r="B31" s="1" t="s">
        <v>315</v>
      </c>
      <c r="F31" s="3">
        <f>ROUNDDOWN(F32,0)+ROUNDDOWN(F33,0)</f>
        <v>0</v>
      </c>
    </row>
    <row r="32" spans="2:26" x14ac:dyDescent="0.15">
      <c r="C32" s="1" t="s">
        <v>316</v>
      </c>
      <c r="F32" s="3">
        <f>F29*2/3</f>
        <v>0</v>
      </c>
      <c r="Z32" s="242" t="s">
        <v>294</v>
      </c>
    </row>
    <row r="33" spans="2:26" x14ac:dyDescent="0.15">
      <c r="C33" s="1" t="s">
        <v>317</v>
      </c>
      <c r="F33" s="3">
        <f>F30*1/2</f>
        <v>0</v>
      </c>
    </row>
    <row r="34" spans="2:26" x14ac:dyDescent="0.15">
      <c r="B34" s="1" t="s">
        <v>318</v>
      </c>
      <c r="F34" s="4">
        <v>1000000</v>
      </c>
    </row>
    <row r="35" spans="2:26" x14ac:dyDescent="0.15">
      <c r="B35" s="1" t="s">
        <v>319</v>
      </c>
      <c r="F35" s="5">
        <f>IF($F$31&lt;$F$34,0,F31)</f>
        <v>0</v>
      </c>
      <c r="Z35" s="242" t="s">
        <v>296</v>
      </c>
    </row>
    <row r="37" spans="2:26" x14ac:dyDescent="0.15">
      <c r="B37" s="1" t="s">
        <v>320</v>
      </c>
    </row>
    <row r="38" spans="2:26" x14ac:dyDescent="0.15">
      <c r="B38" s="1" t="s">
        <v>311</v>
      </c>
      <c r="F38" s="247">
        <f>IF(F7="11",0,'公募申請（別紙）2'!E78)</f>
        <v>0</v>
      </c>
      <c r="G38" s="1" t="s">
        <v>321</v>
      </c>
    </row>
    <row r="39" spans="2:26" x14ac:dyDescent="0.15">
      <c r="B39" s="1" t="s">
        <v>315</v>
      </c>
      <c r="F39" s="3">
        <f>ROUNDDOWN(IF($F$7="21", IF($F$38*1/2&lt;$G$40, $F$38*1/2, $G$40), IF($F$7="12", IF($F$38*2/3&lt;$G$39, $F$38*2/3, $G$39), IF(F38*1/2&lt;$G$39, F38*1/2, $G$39))),0)</f>
        <v>0</v>
      </c>
      <c r="G39" s="3">
        <v>8000000</v>
      </c>
    </row>
    <row r="40" spans="2:26" x14ac:dyDescent="0.15">
      <c r="B40" s="1" t="s">
        <v>318</v>
      </c>
      <c r="F40" s="4">
        <v>1000000</v>
      </c>
      <c r="G40" s="3">
        <v>10000000</v>
      </c>
      <c r="Z40" s="242" t="s">
        <v>297</v>
      </c>
    </row>
    <row r="41" spans="2:26" x14ac:dyDescent="0.15">
      <c r="B41" s="1" t="s">
        <v>319</v>
      </c>
      <c r="F41" s="250">
        <f>IF($F$39&lt;$F$40,0,F39)</f>
        <v>0</v>
      </c>
      <c r="G41" s="3"/>
    </row>
    <row r="43" spans="2:26" x14ac:dyDescent="0.15">
      <c r="B43" s="244" t="s">
        <v>322</v>
      </c>
      <c r="C43" s="244"/>
      <c r="D43" s="244"/>
      <c r="E43" s="244"/>
      <c r="F43" s="244"/>
      <c r="G43" s="244"/>
    </row>
    <row r="44" spans="2:26" x14ac:dyDescent="0.15">
      <c r="B44" s="246" t="s">
        <v>158</v>
      </c>
      <c r="C44" s="246"/>
      <c r="D44" s="246"/>
      <c r="E44" s="246"/>
      <c r="F44" s="245"/>
      <c r="G44" s="245"/>
    </row>
    <row r="45" spans="2:26" x14ac:dyDescent="0.15">
      <c r="B45" s="246"/>
      <c r="C45" s="246"/>
      <c r="D45" s="246"/>
      <c r="E45" s="246"/>
      <c r="F45" s="245"/>
      <c r="G45" s="245"/>
    </row>
    <row r="46" spans="2:26" x14ac:dyDescent="0.15">
      <c r="B46" s="1" t="s">
        <v>323</v>
      </c>
      <c r="F46" s="3">
        <f>'公募申請（別紙）2'!$E$105</f>
        <v>0</v>
      </c>
    </row>
    <row r="47" spans="2:26" x14ac:dyDescent="0.15">
      <c r="B47" s="1" t="s">
        <v>315</v>
      </c>
      <c r="F47" s="3">
        <f>ROUNDDOWN($F$46*IFERROR(VLOOKUP($F$7, $D$11:$F$14, 3, 0),0),0)</f>
        <v>0</v>
      </c>
      <c r="G47" s="3">
        <v>3000000</v>
      </c>
    </row>
    <row r="48" spans="2:26" x14ac:dyDescent="0.15">
      <c r="B48" s="1" t="s">
        <v>319</v>
      </c>
      <c r="F48" s="3">
        <f>IF($C$21=0,0,IF(F47&lt;=G47,F47,G47))</f>
        <v>0</v>
      </c>
    </row>
  </sheetData>
  <sheetProtection algorithmName="SHA-512" hashValue="rMX1iZqpvlWaWjqanYtRD96fhG0fq2oev5KhHKFtA5G2nt+deopx57dKPf27k9IeklakP25XCVH34Ynifee0aQ==" saltValue="IBKDemL1WfNS1fJUoup7kA==" spinCount="100000" sheet="1" objects="1" scenarios="1" selectLockedCells="1" selectUnlockedCells="1"/>
  <phoneticPr fontId="2"/>
  <pageMargins left="0.7" right="0.7" top="0.75" bottom="0.75" header="0.3" footer="0.3"/>
  <pageSetup paperSize="9" orientation="portrait" verticalDpi="0" r:id="rId1"/>
  <ignoredErrors>
    <ignoredError sqref="D11 D12:D14 Z27:Z40" numberStoredAsText="1"/>
  </ignoredErrors>
  <drawing r:id="rId2"/>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公募申請（別紙）1</vt:lpstr>
      <vt:lpstr>公募申請（別紙）2</vt:lpstr>
      <vt:lpstr>メンテ用</vt:lpstr>
      <vt:lpstr>'公募申請（別紙）1'!Print_Area</vt:lpstr>
      <vt:lpstr>'公募申請（別紙）2'!Print_Area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2025-11-13T09:55:54Z</dcterms:created>
  <dcterms:modified xsi:type="dcterms:W3CDTF">2026-06-04T08:34:19Z</dcterms:modified>
  <cp:category/>
  <cp:contentStatus/>
</cp:coreProperties>
</file>